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PLAN4N\Common\"/>
    </mc:Choice>
  </mc:AlternateContent>
  <bookViews>
    <workbookView xWindow="3516" yWindow="0" windowWidth="14820" windowHeight="9792" tabRatio="916"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потр'!$M$18:$AD$40</definedName>
    <definedName name="checkCell_List06_13_double_date">'Форма 4.2.1 | Т-ТЭ | потр'!$AE$18:$AE$40</definedName>
    <definedName name="checkCell_List06_13_unique_t">'Форма 4.2.1 | Т-ТЭ | потр'!$M$18:$M$40</definedName>
    <definedName name="checkCell_List06_13_unique_t1">'Форма 4.2.1 | Т-ТЭ | потр'!$AF$18:$AF$40</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потр'!$O$18:$O$40</definedName>
    <definedName name="List06_13_MC2">'Форма 4.2.1 | Т-ТЭ | потр'!$AC$18:$AC$40</definedName>
    <definedName name="List06_13_note">'Форма 4.2.1 | Т-ТЭ | потр'!$AD$18:$AD$40</definedName>
    <definedName name="List06_13_Period">'Форма 4.2.1 | Т-ТЭ | потр'!$O$18:$U$40</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потр'!$K$18:$K$40</definedName>
    <definedName name="pDel_List06_13_2">'Форма 4.2.1 | Т-ТЭ | потр'!$J$18:$J$40</definedName>
    <definedName name="pDel_List06_13_3">'Форма 4.2.1 | Т-ТЭ | потр'!$I$18:$I$40</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потр'!$AC$13:$AC$40</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REESTR_ORG!$A$2:$J$229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Q33" i="642"/>
  <c r="X33" i="642"/>
  <c r="AG32" i="642"/>
  <c r="AG33" i="642"/>
  <c r="AG34" i="642"/>
  <c r="AG35" i="642"/>
  <c r="Q37" i="642"/>
  <c r="X37" i="642"/>
  <c r="AG36" i="642"/>
  <c r="AG37" i="642"/>
  <c r="AG38" i="642"/>
  <c r="AG39" i="642"/>
  <c r="AG40"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X245" i="471"/>
  <c r="H12" i="646"/>
  <c r="H11" i="646"/>
  <c r="H9" i="646"/>
  <c r="H8" i="646"/>
  <c r="H7" i="646"/>
  <c r="H12" i="622"/>
  <c r="H9" i="622"/>
  <c r="H8" i="622"/>
  <c r="H12" i="643"/>
  <c r="H9" i="643"/>
  <c r="H8" i="643"/>
  <c r="R14" i="601"/>
  <c r="H13" i="646" s="1"/>
  <c r="R13" i="601"/>
  <c r="R12" i="601"/>
  <c r="P12" i="601"/>
  <c r="L19" i="642"/>
  <c r="L20" i="642"/>
  <c r="L21" i="642"/>
  <c r="L22" i="642"/>
  <c r="L23" i="642"/>
  <c r="L24" i="642"/>
  <c r="AE28" i="642"/>
  <c r="L31" i="642"/>
  <c r="L32" i="642"/>
  <c r="AE36" i="642"/>
  <c r="F10" i="646"/>
  <c r="F8" i="646"/>
  <c r="F12" i="646"/>
  <c r="M14" i="601"/>
  <c r="M12" i="601"/>
  <c r="L18" i="642"/>
  <c r="AE24" i="642"/>
  <c r="L27" i="642"/>
  <c r="L28" i="642"/>
  <c r="AE32" i="642"/>
  <c r="L35" i="642"/>
  <c r="L36" i="642"/>
  <c r="F9" i="646"/>
  <c r="F13" i="646"/>
  <c r="F11" i="646"/>
  <c r="M13" i="601"/>
  <c r="H13" i="643" l="1"/>
  <c r="H13" i="622"/>
  <c r="O7" i="627" l="1"/>
  <c r="O8" i="627"/>
  <c r="O9" i="627"/>
  <c r="O10" i="627"/>
  <c r="O17" i="627"/>
  <c r="P17" i="627" s="1"/>
  <c r="Q17" i="627" s="1"/>
  <c r="R17" i="627" s="1"/>
  <c r="S17" i="627" s="1"/>
  <c r="U17" i="627" s="1"/>
  <c r="V17" i="627" s="1"/>
  <c r="W17" i="627" s="1"/>
  <c r="Z24" i="627"/>
  <c r="Q25" i="627"/>
  <c r="B3" i="525"/>
  <c r="L18" i="627"/>
  <c r="L23" i="627"/>
  <c r="B2" i="525"/>
  <c r="E3" i="437"/>
  <c r="Y23" i="627"/>
  <c r="L24" i="627"/>
  <c r="L19" i="627"/>
  <c r="X24" i="627"/>
  <c r="L20" i="627"/>
  <c r="L21" i="627"/>
  <c r="O7" i="632" l="1"/>
  <c r="O8" i="632"/>
  <c r="O9" i="632"/>
  <c r="O10" i="632"/>
  <c r="O18" i="632"/>
  <c r="P18" i="632" s="1"/>
  <c r="Q18" i="632" s="1"/>
  <c r="R18" i="632" s="1"/>
  <c r="S18" i="632" s="1"/>
  <c r="T18" i="632" s="1"/>
  <c r="V18" i="632" s="1"/>
  <c r="X18" i="632" s="1"/>
  <c r="R24" i="632"/>
  <c r="L21" i="632"/>
  <c r="L23" i="632"/>
  <c r="Y23" i="632"/>
  <c r="L19" i="632"/>
  <c r="L20" i="632"/>
  <c r="L22" i="632"/>
  <c r="M12" i="550" l="1"/>
  <c r="AG251" i="471" l="1"/>
  <c r="AG250" i="471"/>
  <c r="AG249" i="471"/>
  <c r="AG248" i="471"/>
  <c r="AG247" i="471"/>
  <c r="AG246" i="471"/>
  <c r="AG245" i="471"/>
  <c r="Q245" i="471"/>
  <c r="AG244" i="471"/>
  <c r="AG243" i="471"/>
  <c r="AG242" i="471"/>
  <c r="AG241" i="471"/>
  <c r="AG240" i="471"/>
  <c r="AG239" i="471"/>
  <c r="AG238" i="471"/>
  <c r="H11" i="643"/>
  <c r="H7" i="643"/>
  <c r="AE244" i="471"/>
  <c r="F8" i="643"/>
  <c r="F9" i="643"/>
  <c r="L239" i="471"/>
  <c r="F11" i="643"/>
  <c r="F10" i="643"/>
  <c r="F13" i="643"/>
  <c r="L241" i="471"/>
  <c r="L242" i="471"/>
  <c r="L244" i="471"/>
  <c r="L238" i="471"/>
  <c r="L243" i="471"/>
  <c r="F12" i="643"/>
  <c r="L240"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9" i="641"/>
  <c r="L23" i="640"/>
  <c r="F12" i="641"/>
  <c r="F10" i="641"/>
  <c r="X26" i="640"/>
  <c r="L21" i="640"/>
  <c r="L26" i="640"/>
  <c r="L221" i="471"/>
  <c r="L25" i="640"/>
  <c r="F11" i="641"/>
  <c r="L223" i="471"/>
  <c r="L224" i="471"/>
  <c r="F8" i="641"/>
  <c r="L222" i="471"/>
  <c r="L20" i="640"/>
  <c r="L226" i="471"/>
  <c r="X226" i="471"/>
  <c r="L24" i="640"/>
  <c r="L22" i="640"/>
  <c r="L225" i="471"/>
  <c r="L220" i="471"/>
  <c r="F13"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9"/>
  <c r="L49" i="471"/>
  <c r="F8" i="637"/>
  <c r="L144" i="471"/>
  <c r="L108" i="471"/>
  <c r="L68" i="471"/>
  <c r="AC120" i="471"/>
  <c r="L85" i="471"/>
  <c r="L54" i="471"/>
  <c r="L87" i="471"/>
  <c r="F12" i="635"/>
  <c r="F8" i="638"/>
  <c r="F10" i="637"/>
  <c r="F10" i="635"/>
  <c r="L90" i="471"/>
  <c r="L126" i="471"/>
  <c r="F12" i="637"/>
  <c r="L146" i="471"/>
  <c r="F11" i="638"/>
  <c r="F11" i="634"/>
  <c r="F10" i="638"/>
  <c r="L179" i="471"/>
  <c r="L194" i="471"/>
  <c r="L128" i="471"/>
  <c r="L165" i="471"/>
  <c r="L130" i="471"/>
  <c r="Y130" i="471"/>
  <c r="L105" i="471"/>
  <c r="L71" i="471"/>
  <c r="X167" i="471"/>
  <c r="X55" i="471"/>
  <c r="L52" i="471"/>
  <c r="L120" i="471"/>
  <c r="X73" i="471"/>
  <c r="AC110" i="471"/>
  <c r="F12" i="634"/>
  <c r="L91" i="471"/>
  <c r="L31" i="471"/>
  <c r="F9" i="635"/>
  <c r="L104" i="471"/>
  <c r="L143" i="471"/>
  <c r="AH197" i="471"/>
  <c r="F13" i="634"/>
  <c r="L193" i="471"/>
  <c r="L131" i="471"/>
  <c r="F10" i="636"/>
  <c r="F10" i="634"/>
  <c r="Y183" i="471"/>
  <c r="L70" i="471"/>
  <c r="X149" i="471"/>
  <c r="F8" i="635"/>
  <c r="L197" i="471"/>
  <c r="L106" i="471"/>
  <c r="L166" i="471"/>
  <c r="L72" i="471"/>
  <c r="F13" i="636"/>
  <c r="L180" i="471"/>
  <c r="L67" i="471"/>
  <c r="L53" i="471"/>
  <c r="F9" i="636"/>
  <c r="F9" i="639"/>
  <c r="L73" i="471"/>
  <c r="F8" i="639"/>
  <c r="L183" i="471"/>
  <c r="L33" i="471"/>
  <c r="F13" i="637"/>
  <c r="X37" i="471"/>
  <c r="L149" i="471"/>
  <c r="L55" i="471"/>
  <c r="L161" i="471"/>
  <c r="Y148" i="471"/>
  <c r="F8" i="636"/>
  <c r="L195" i="471"/>
  <c r="L196" i="471"/>
  <c r="L164" i="471"/>
  <c r="Y166" i="471"/>
  <c r="L34" i="471"/>
  <c r="X131" i="471"/>
  <c r="L163" i="471"/>
  <c r="L32" i="471"/>
  <c r="F10" i="639"/>
  <c r="L125" i="471"/>
  <c r="F8" i="634"/>
  <c r="L35" i="471"/>
  <c r="L69" i="471"/>
  <c r="L145" i="471"/>
  <c r="F11" i="637"/>
  <c r="X91" i="471"/>
  <c r="F12" i="636"/>
  <c r="L51" i="471"/>
  <c r="L162" i="471"/>
  <c r="F9" i="638"/>
  <c r="L181" i="471"/>
  <c r="F11" i="635"/>
  <c r="L110" i="471"/>
  <c r="L103" i="471"/>
  <c r="L109" i="471"/>
  <c r="F13" i="638"/>
  <c r="F9" i="637"/>
  <c r="Y90" i="471"/>
  <c r="F11" i="636"/>
  <c r="L36" i="471"/>
  <c r="L127" i="471"/>
  <c r="F12" i="638"/>
  <c r="L50" i="471"/>
  <c r="AC109" i="471"/>
  <c r="F13" i="639"/>
  <c r="F13" i="635"/>
  <c r="L88" i="471"/>
  <c r="F9" i="634"/>
  <c r="L37" i="471"/>
  <c r="L86" i="471"/>
  <c r="AD108" i="471"/>
  <c r="L182" i="471"/>
  <c r="L148" i="471"/>
  <c r="F11" i="639"/>
  <c r="L16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23" i="624"/>
  <c r="L20" i="624"/>
  <c r="L23" i="626"/>
  <c r="L21" i="625"/>
  <c r="L24" i="625"/>
  <c r="L21" i="626"/>
  <c r="X24" i="624"/>
  <c r="L18" i="624"/>
  <c r="X26" i="626"/>
  <c r="L20" i="625"/>
  <c r="L21" i="624"/>
  <c r="L24" i="626"/>
  <c r="L22" i="624"/>
  <c r="L22" i="626"/>
  <c r="L24" i="624"/>
  <c r="L23" i="625"/>
  <c r="L26" i="626"/>
  <c r="L20" i="626"/>
  <c r="L22" i="625"/>
  <c r="L19" i="624"/>
  <c r="L19" i="625"/>
  <c r="L18" i="625"/>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L23" i="630"/>
  <c r="L20" i="631"/>
  <c r="L23" i="633"/>
  <c r="L19" i="630"/>
  <c r="L24" i="630"/>
  <c r="L24" i="631"/>
  <c r="Y23" i="631"/>
  <c r="L19" i="631"/>
  <c r="L21" i="630"/>
  <c r="L18" i="631"/>
  <c r="AH23" i="633"/>
  <c r="X24" i="631"/>
  <c r="L21" i="631"/>
  <c r="X24" i="630"/>
  <c r="L22" i="631"/>
  <c r="Y23" i="630"/>
  <c r="L18" i="630"/>
  <c r="L22" i="633"/>
  <c r="L19" i="633"/>
  <c r="L20" i="633"/>
  <c r="L20"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21" i="628"/>
  <c r="L20" i="628"/>
  <c r="L21" i="629"/>
  <c r="L24" i="629"/>
  <c r="AC25" i="628"/>
  <c r="L25" i="628"/>
  <c r="L20" i="629"/>
  <c r="L18" i="628"/>
  <c r="E2" i="437"/>
  <c r="AC24" i="628"/>
  <c r="L18" i="629"/>
  <c r="X24" i="629"/>
  <c r="Y23" i="629"/>
  <c r="L24" i="628"/>
  <c r="L19" i="628"/>
  <c r="L19" i="629"/>
  <c r="L23"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22"/>
  <c r="F10" i="618"/>
  <c r="F9" i="614"/>
  <c r="F10" i="616"/>
  <c r="F13" i="614"/>
  <c r="F10" i="622"/>
  <c r="F11" i="616"/>
  <c r="F340" i="471"/>
  <c r="F10" i="614"/>
  <c r="F342" i="471"/>
  <c r="F339" i="471"/>
  <c r="F13" i="616"/>
  <c r="F9" i="617"/>
  <c r="F9" i="622"/>
  <c r="F9" i="616"/>
  <c r="F10" i="617"/>
  <c r="F9" i="618"/>
  <c r="F341" i="471"/>
  <c r="F12" i="618"/>
  <c r="F11" i="614"/>
  <c r="F338" i="471"/>
  <c r="F8" i="614"/>
  <c r="M307" i="471"/>
  <c r="F12" i="622"/>
  <c r="F12" i="617"/>
  <c r="M302" i="471"/>
  <c r="F8" i="616"/>
  <c r="M297" i="471"/>
  <c r="F337" i="471"/>
  <c r="F11" i="618"/>
  <c r="F11" i="617"/>
  <c r="F8" i="618"/>
  <c r="F13" i="618"/>
  <c r="F12" i="614"/>
  <c r="F8" i="622"/>
  <c r="F8" i="617"/>
  <c r="F13" i="622"/>
  <c r="F12" i="616"/>
  <c r="F13" i="617"/>
</calcChain>
</file>

<file path=xl/sharedStrings.xml><?xml version="1.0" encoding="utf-8"?>
<sst xmlns="http://schemas.openxmlformats.org/spreadsheetml/2006/main" count="4343" uniqueCount="1860">
  <si>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</si>
  <si>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</si>
  <si>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</si>
  <si>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</si>
  <si>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</si>
  <si>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</si>
  <si>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</si>
  <si>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</si>
  <si>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</si>
  <si>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</si>
  <si>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</si>
  <si>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</si>
  <si>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</si>
  <si>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</si>
  <si>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</si>
  <si>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</si>
  <si>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</si>
  <si>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</si>
  <si>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</si>
  <si>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</si>
  <si>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</si>
  <si>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</si>
  <si>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</si>
  <si>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</si>
  <si>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</si>
  <si>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</si>
  <si>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</si>
  <si>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</si>
  <si>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</si>
  <si>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</si>
  <si>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</si>
  <si>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</si>
  <si>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</si>
  <si>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</si>
  <si>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</si>
  <si>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</si>
  <si>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</si>
  <si>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</si>
  <si>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</si>
  <si>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</si>
  <si>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</si>
  <si>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</si>
  <si>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</si>
  <si>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</si>
  <si>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</si>
  <si>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</si>
  <si>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</si>
  <si>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</si>
  <si>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</si>
  <si>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</si>
  <si>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</si>
  <si>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</si>
  <si>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</si>
  <si>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</si>
  <si>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</si>
  <si>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</si>
  <si>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</si>
  <si>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</si>
  <si>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</si>
  <si>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</si>
  <si>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</si>
  <si>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</si>
  <si>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</si>
  <si>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</si>
  <si>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</si>
  <si>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</si>
  <si>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</si>
  <si>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</si>
  <si>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</si>
  <si>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</si>
  <si>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</si>
  <si>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</si>
  <si>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</si>
  <si>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</si>
  <si>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</si>
  <si>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</si>
  <si>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</si>
  <si>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</si>
  <si>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</si>
  <si>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</si>
  <si>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</si>
  <si>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</si>
  <si>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</si>
  <si>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</si>
  <si>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</si>
  <si>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</si>
  <si>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</si>
  <si>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</si>
  <si>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</si>
  <si>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</si>
  <si>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</si>
  <si>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</si>
  <si>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</si>
  <si>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</si>
  <si>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</si>
  <si>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</si>
  <si>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</si>
  <si>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</si>
  <si>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</si>
  <si>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</si>
  <si>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</si>
  <si>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</si>
  <si>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</si>
  <si>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</si>
  <si>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</si>
  <si>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</si>
  <si>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</si>
  <si>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</si>
  <si>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</si>
  <si>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</si>
  <si>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</si>
  <si>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</si>
  <si>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</si>
  <si>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</si>
  <si>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</si>
  <si>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</si>
  <si>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</si>
  <si>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</si>
  <si>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</si>
  <si>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</si>
  <si>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</si>
  <si>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</si>
  <si>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</si>
  <si>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</si>
  <si>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</si>
  <si>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</si>
  <si>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</si>
  <si>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</si>
  <si>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</si>
  <si>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</si>
  <si>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</si>
  <si>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</si>
  <si>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</si>
  <si>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</si>
  <si>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</si>
  <si>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</si>
  <si>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</si>
  <si>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</si>
  <si>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</si>
  <si>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</si>
  <si>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</si>
  <si>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</si>
  <si>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</si>
  <si>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</si>
  <si>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</si>
  <si>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</si>
  <si>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</si>
  <si>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</si>
  <si>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</si>
  <si>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</si>
  <si>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</si>
  <si>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</si>
  <si>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</si>
  <si>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</si>
  <si>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</si>
  <si>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</si>
  <si>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</si>
  <si>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</si>
  <si>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</si>
  <si>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</si>
  <si>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</si>
  <si>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</si>
  <si>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</si>
  <si>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</si>
  <si>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</si>
  <si>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</si>
  <si>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</si>
  <si>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</si>
  <si>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</si>
  <si>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</si>
  <si>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</si>
  <si>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</si>
  <si>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</si>
  <si>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</si>
  <si>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</si>
  <si>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</si>
  <si>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</si>
  <si>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</si>
  <si>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</si>
  <si>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</si>
  <si>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</si>
  <si>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</si>
  <si>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</si>
  <si>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</si>
  <si>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</si>
  <si>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</si>
  <si>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</si>
  <si>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</si>
  <si>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</si>
  <si>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</si>
  <si>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</si>
  <si>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</si>
  <si>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</si>
  <si>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</si>
  <si>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</si>
  <si>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</si>
  <si>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</si>
  <si>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</si>
  <si>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</si>
  <si>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</si>
  <si>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</si>
  <si>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</si>
  <si>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</si>
  <si>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</si>
  <si>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</si>
  <si>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</si>
  <si>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</si>
  <si>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</si>
  <si>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</si>
  <si>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</si>
  <si>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</si>
  <si>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</si>
  <si>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</si>
  <si>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</si>
  <si>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</si>
  <si>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</si>
  <si>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</si>
  <si>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</si>
  <si>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</si>
  <si>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</si>
  <si>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</si>
  <si>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</si>
  <si>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</si>
  <si>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</si>
  <si>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</si>
  <si>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</si>
  <si>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</si>
  <si>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</si>
  <si>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</si>
  <si>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</si>
  <si>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</si>
  <si>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</si>
  <si>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</si>
  <si>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</si>
  <si>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</si>
  <si>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</si>
  <si>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</si>
  <si>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</si>
  <si>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</si>
  <si>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</si>
  <si>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</si>
  <si>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</si>
  <si>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</si>
  <si>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</si>
  <si>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</si>
  <si>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</si>
  <si>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</si>
  <si>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</si>
  <si>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</si>
  <si>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</si>
  <si>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</si>
  <si>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</si>
  <si>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</si>
  <si>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</si>
  <si>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</si>
  <si>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</si>
  <si>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</si>
  <si>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</si>
  <si>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</si>
  <si>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</si>
  <si>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</si>
  <si>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</si>
  <si>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</si>
  <si>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</si>
  <si>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</si>
  <si>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</si>
  <si>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</si>
  <si>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</si>
  <si>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</si>
  <si>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</si>
  <si>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</si>
  <si>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</si>
  <si>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</si>
  <si>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</si>
  <si>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</si>
  <si>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</si>
  <si>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</si>
  <si>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</si>
  <si>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</si>
  <si>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</si>
  <si>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</si>
  <si>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</si>
  <si>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</si>
  <si>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</si>
  <si>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</si>
  <si>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</si>
  <si>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</si>
  <si>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</si>
  <si>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</si>
  <si>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</si>
  <si>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</si>
  <si>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</si>
  <si>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</si>
  <si>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</si>
  <si>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</si>
  <si>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</si>
  <si>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</si>
  <si>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</si>
  <si>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</si>
  <si>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</si>
  <si>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</si>
  <si>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</si>
  <si>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</si>
  <si>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</si>
  <si>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</si>
  <si>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</si>
  <si>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</si>
  <si>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</si>
  <si>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</si>
  <si>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</si>
  <si>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</si>
  <si>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</si>
  <si>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</si>
  <si>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</si>
  <si>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</si>
  <si>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</si>
  <si>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</si>
  <si>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</si>
  <si>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</si>
  <si>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</si>
  <si>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</si>
  <si>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</si>
  <si>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</si>
  <si>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</si>
  <si>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</si>
  <si>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</si>
  <si>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</si>
  <si>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</si>
  <si>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</si>
  <si>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</si>
  <si>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</si>
  <si>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</si>
  <si>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</si>
  <si>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</si>
  <si>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</si>
  <si>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</si>
  <si>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</si>
  <si>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</si>
  <si>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</si>
  <si>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</si>
  <si>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</si>
  <si>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</si>
  <si>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</si>
  <si>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</si>
  <si>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</si>
  <si>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</si>
  <si>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</si>
  <si>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</si>
  <si>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</si>
  <si>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</si>
  <si>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</si>
  <si>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</si>
  <si>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</si>
  <si>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</si>
  <si>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</si>
  <si>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</si>
  <si>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</si>
  <si>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</si>
  <si>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</si>
  <si>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</si>
  <si>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</si>
  <si>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</si>
  <si>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</si>
  <si>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</si>
  <si>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</si>
  <si>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</si>
  <si>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</si>
  <si>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</si>
  <si>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</si>
  <si>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</si>
  <si>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</si>
  <si>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</si>
  <si>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</si>
  <si>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</si>
  <si>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</si>
  <si>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</si>
  <si>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</si>
  <si>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</si>
  <si>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</si>
  <si>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</si>
  <si>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</si>
  <si>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</si>
  <si>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</si>
  <si>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</si>
  <si>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</si>
  <si>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</si>
  <si>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</si>
  <si>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</si>
  <si>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</si>
  <si>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</si>
  <si>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</si>
  <si>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</si>
  <si>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</si>
  <si>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</si>
  <si>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</si>
  <si>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</si>
  <si>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</si>
  <si>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</si>
  <si>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</si>
  <si>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</si>
  <si>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</si>
  <si>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</si>
  <si>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</si>
  <si>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</si>
  <si>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</si>
  <si>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</si>
  <si>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</si>
  <si>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</si>
  <si>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</si>
  <si>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</si>
  <si>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</si>
  <si>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</si>
  <si>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</si>
  <si>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</si>
  <si>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</si>
  <si>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</si>
  <si>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</si>
  <si>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</si>
  <si>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</si>
  <si>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</si>
  <si>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</si>
  <si>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</si>
  <si>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</si>
  <si>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</si>
  <si>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</si>
  <si>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</si>
  <si>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</si>
  <si>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</si>
  <si>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</si>
  <si>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</si>
  <si>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</si>
  <si>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</si>
  <si>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</si>
  <si>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</si>
  <si>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</si>
  <si>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</si>
  <si>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</si>
  <si>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</si>
  <si>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</si>
  <si>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</si>
  <si>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</si>
  <si>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</si>
  <si>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</si>
  <si>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</si>
  <si>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</si>
  <si>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</si>
  <si>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</si>
  <si>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</si>
  <si>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</si>
  <si>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</si>
  <si>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</si>
  <si>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</si>
  <si>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</si>
  <si>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</si>
  <si>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</si>
  <si>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</si>
  <si>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</si>
  <si>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</si>
  <si>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</si>
  <si>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</si>
  <si>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</si>
  <si>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</si>
  <si>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</si>
  <si>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</si>
  <si>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</si>
  <si>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</si>
  <si>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</si>
  <si>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</si>
  <si>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</si>
  <si>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</si>
  <si>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</si>
  <si>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</si>
  <si>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</si>
  <si>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</si>
  <si>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</si>
  <si>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</si>
  <si>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</si>
  <si>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</si>
  <si>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</si>
  <si>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</si>
  <si>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</si>
  <si>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</si>
  <si>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</si>
  <si>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</si>
  <si>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</si>
  <si>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</si>
  <si>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</si>
  <si>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</si>
  <si>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</si>
  <si>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</si>
  <si>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</si>
  <si>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</si>
  <si>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</si>
  <si>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</si>
  <si>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</si>
  <si>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</si>
  <si>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</si>
  <si>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</si>
  <si>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</si>
  <si>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</si>
  <si>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</si>
  <si>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</si>
  <si>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</si>
  <si>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</si>
  <si>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</si>
  <si>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</si>
  <si>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</si>
  <si>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</si>
  <si>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</si>
  <si>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</si>
  <si>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</si>
  <si>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</si>
  <si>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</si>
  <si>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</si>
  <si>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</si>
  <si>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</si>
  <si>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</si>
  <si>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</si>
  <si>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</si>
  <si>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</si>
  <si>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</si>
  <si>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</si>
  <si>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</si>
  <si>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</si>
  <si>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</si>
  <si>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</si>
  <si>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</si>
  <si>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</si>
  <si>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</si>
  <si>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</si>
  <si>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</si>
  <si>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</si>
  <si>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</si>
  <si>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</si>
  <si>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</si>
  <si>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</si>
  <si>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</si>
  <si>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</si>
  <si>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</si>
  <si>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</si>
  <si>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</si>
  <si>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</si>
  <si>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</si>
  <si>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</si>
  <si>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</si>
  <si>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</si>
  <si>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</si>
  <si>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</si>
  <si>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</si>
  <si>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</si>
  <si>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</si>
  <si>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</si>
  <si>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</si>
  <si>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</si>
  <si>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</si>
  <si>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</si>
  <si>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</si>
  <si>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</si>
  <si>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</si>
  <si>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</si>
  <si>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</si>
  <si>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</si>
  <si>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</si>
  <si>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</si>
  <si>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</si>
  <si>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</si>
  <si>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</si>
  <si>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</si>
  <si>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</si>
  <si>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</si>
  <si>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</si>
  <si>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</si>
  <si>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</si>
  <si>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</si>
  <si>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</si>
  <si>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</si>
  <si>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</si>
  <si>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</si>
  <si>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</si>
  <si>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</si>
  <si>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</si>
  <si>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</si>
  <si>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</si>
  <si>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</si>
  <si>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</si>
  <si>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</si>
  <si>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</si>
  <si>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</si>
  <si>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</si>
  <si>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</si>
  <si>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</si>
  <si>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</si>
  <si>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</si>
  <si>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</si>
  <si>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</si>
  <si>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</si>
  <si>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</si>
  <si>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</si>
  <si>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</si>
  <si>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</si>
  <si>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</si>
  <si>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</si>
  <si>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</si>
  <si>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</si>
  <si>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</si>
  <si>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</si>
  <si>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</si>
  <si>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</si>
  <si>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</si>
  <si>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</si>
  <si>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</si>
  <si>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</si>
  <si>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</si>
  <si>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</si>
  <si>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</si>
  <si>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</si>
  <si>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</si>
  <si>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</si>
  <si>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</si>
  <si>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</si>
  <si>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</si>
  <si>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</si>
  <si>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</si>
  <si>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</si>
  <si>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</si>
  <si>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</si>
  <si>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</si>
  <si>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</si>
  <si>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</si>
  <si>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</si>
  <si>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</si>
  <si>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</si>
  <si>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</si>
  <si>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</si>
  <si>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</si>
  <si>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</si>
  <si>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</si>
  <si>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</si>
  <si>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</si>
  <si>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</si>
  <si>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</si>
  <si>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</si>
  <si>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</si>
  <si>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</si>
  <si>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</si>
  <si>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</si>
  <si>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</si>
  <si>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</si>
  <si>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</si>
  <si>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</si>
  <si>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</si>
  <si>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</si>
  <si>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</si>
  <si>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</si>
  <si>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</si>
  <si>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</si>
  <si>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</si>
  <si>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</si>
  <si>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</si>
  <si>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</si>
  <si>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</si>
  <si>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</si>
  <si>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</si>
  <si>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</si>
  <si>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</si>
  <si>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</si>
  <si>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</si>
  <si>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</si>
  <si>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</si>
  <si>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</si>
  <si>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</si>
  <si>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</si>
  <si>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</si>
  <si>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</si>
  <si>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</si>
  <si>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</si>
  <si>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</si>
  <si>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</si>
  <si>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</si>
  <si>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</si>
  <si>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</si>
  <si>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</si>
  <si>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</si>
  <si>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</si>
  <si>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</si>
  <si>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</si>
  <si>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</si>
  <si>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</si>
  <si>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</si>
  <si>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</si>
  <si>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</si>
  <si>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</si>
  <si>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</si>
  <si>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</si>
  <si>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</si>
  <si>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</si>
  <si>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</si>
  <si>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</si>
  <si>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</si>
  <si>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</si>
  <si>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</si>
  <si>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</si>
  <si>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</si>
  <si>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</si>
  <si>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</si>
  <si>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</si>
  <si>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</si>
  <si>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</si>
  <si>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</si>
  <si>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</si>
  <si>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</si>
  <si>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</si>
  <si>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</si>
  <si>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</si>
  <si>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</si>
  <si>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</si>
  <si>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</si>
  <si>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</si>
  <si>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</si>
  <si>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</si>
  <si>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</si>
  <si>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</si>
  <si>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</si>
  <si>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</si>
  <si>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</si>
  <si>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</si>
  <si>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</si>
  <si>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</si>
  <si>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</si>
  <si>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</si>
  <si>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</si>
  <si>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</si>
  <si>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</si>
  <si>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</si>
  <si>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</si>
  <si>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</si>
  <si>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</si>
  <si>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</si>
  <si>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</si>
  <si>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</si>
  <si>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</si>
  <si>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</si>
  <si>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</si>
  <si>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</si>
  <si>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</si>
  <si>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</si>
  <si>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</si>
  <si>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</si>
  <si>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</si>
  <si>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</si>
  <si>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</si>
  <si>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</si>
  <si>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</si>
  <si>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</si>
  <si>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</si>
  <si>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</si>
  <si>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</si>
  <si>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</si>
  <si>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</si>
  <si>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</si>
  <si>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</si>
  <si>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</si>
  <si>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</si>
  <si>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</si>
  <si>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</si>
  <si>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</si>
  <si>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</si>
  <si>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</si>
  <si>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</si>
  <si>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</si>
  <si>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</si>
  <si>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</si>
  <si>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</si>
  <si>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</si>
  <si>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</si>
  <si>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</si>
  <si>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</si>
  <si>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14.12.2021</t>
  </si>
  <si>
    <t>Верхнеландеховский муниципальный район</t>
  </si>
  <si>
    <t>24602000</t>
  </si>
  <si>
    <t>Верхнеландеховское городское поселение</t>
  </si>
  <si>
    <t>24602151</t>
  </si>
  <si>
    <t>Кромское сельское поселение</t>
  </si>
  <si>
    <t>24602420</t>
  </si>
  <si>
    <t>Мытское сельское поселение</t>
  </si>
  <si>
    <t>24602427</t>
  </si>
  <si>
    <t>Симаковское сельское поселение</t>
  </si>
  <si>
    <t>24602438</t>
  </si>
  <si>
    <t>Вичугский муниципальный район</t>
  </si>
  <si>
    <t>24601000</t>
  </si>
  <si>
    <t>Каменское городское поселение</t>
  </si>
  <si>
    <t>24601154</t>
  </si>
  <si>
    <t>Новописцовское городское поселение</t>
  </si>
  <si>
    <t>24601157</t>
  </si>
  <si>
    <t>Октябрьское сельское поселение</t>
  </si>
  <si>
    <t>24601410</t>
  </si>
  <si>
    <t>Сошниковское сельское поселение</t>
  </si>
  <si>
    <t>24601440</t>
  </si>
  <si>
    <t>Старовичугское городское поселение</t>
  </si>
  <si>
    <t>24601160</t>
  </si>
  <si>
    <t>Сунженское сельское поселение</t>
  </si>
  <si>
    <t>24601446</t>
  </si>
  <si>
    <t>Гаврилово-Посадский муниципальный район</t>
  </si>
  <si>
    <t>24603000</t>
  </si>
  <si>
    <t>Гаврилово-Посадское городское поселение</t>
  </si>
  <si>
    <t>24603101</t>
  </si>
  <si>
    <t>Новоселковское сельское поселение</t>
  </si>
  <si>
    <t>24603428</t>
  </si>
  <si>
    <t>Осановецкое сельское поселение</t>
  </si>
  <si>
    <t>24603432</t>
  </si>
  <si>
    <t>Петровское городское поселение</t>
  </si>
  <si>
    <t>24603156</t>
  </si>
  <si>
    <t>Шекшовское сельское поселение</t>
  </si>
  <si>
    <t>24603440</t>
  </si>
  <si>
    <t>Городской округ Вичуга</t>
  </si>
  <si>
    <t>24703000</t>
  </si>
  <si>
    <t>Городской округ Иваново</t>
  </si>
  <si>
    <t>24701000</t>
  </si>
  <si>
    <t>Городской округ Кинешма</t>
  </si>
  <si>
    <t>24705000</t>
  </si>
  <si>
    <t>Городской округ Кохма</t>
  </si>
  <si>
    <t>24706000</t>
  </si>
  <si>
    <t>Городской округ Тейково</t>
  </si>
  <si>
    <t>24707000</t>
  </si>
  <si>
    <t>Городской округ Шуя</t>
  </si>
  <si>
    <t>24711000</t>
  </si>
  <si>
    <t>Заволжский муниципальный район</t>
  </si>
  <si>
    <t>24605000</t>
  </si>
  <si>
    <t>Волжское сельское поселение</t>
  </si>
  <si>
    <t>24605410</t>
  </si>
  <si>
    <t>Дмитриевское сельское поселение</t>
  </si>
  <si>
    <t>24605414</t>
  </si>
  <si>
    <t>Заволжское городское поселение</t>
  </si>
  <si>
    <t>24605101</t>
  </si>
  <si>
    <t>Междуреченское сельское поселенеие</t>
  </si>
  <si>
    <t>24605445</t>
  </si>
  <si>
    <t>Сосневское сельское поселение</t>
  </si>
  <si>
    <t>24605430</t>
  </si>
  <si>
    <t>Ивановский муниципальный район</t>
  </si>
  <si>
    <t>24607000</t>
  </si>
  <si>
    <t>Балахонковское сельское поселение</t>
  </si>
  <si>
    <t>24607456</t>
  </si>
  <si>
    <t>Беляницкое сельское поселение</t>
  </si>
  <si>
    <t>24607404</t>
  </si>
  <si>
    <t>Богданихское сельское поселение</t>
  </si>
  <si>
    <t>24607440</t>
  </si>
  <si>
    <t>Богородское сельское поселение</t>
  </si>
  <si>
    <t>24607412</t>
  </si>
  <si>
    <t>Коляновское сельское поселение</t>
  </si>
  <si>
    <t>24607424</t>
  </si>
  <si>
    <t>Куликовское сельское поселение</t>
  </si>
  <si>
    <t>24607460</t>
  </si>
  <si>
    <t>Новоталицкое сельское поселение</t>
  </si>
  <si>
    <t>24607448</t>
  </si>
  <si>
    <t>Озерновское сельское поселение</t>
  </si>
  <si>
    <t>24607457</t>
  </si>
  <si>
    <t>Подвязновское сельское поселение</t>
  </si>
  <si>
    <t>24607458</t>
  </si>
  <si>
    <t>Тимошихское сельское поселение</t>
  </si>
  <si>
    <t>24607468</t>
  </si>
  <si>
    <t>Чернореченское сельское поселение</t>
  </si>
  <si>
    <t>24607473</t>
  </si>
  <si>
    <t>Ильинский муниципальный район</t>
  </si>
  <si>
    <t>24609000</t>
  </si>
  <si>
    <t>Аньковское сельское поселение</t>
  </si>
  <si>
    <t>24609408</t>
  </si>
  <si>
    <t>Ивашевское сельское поселение</t>
  </si>
  <si>
    <t>24609416</t>
  </si>
  <si>
    <t>Ильинское городское поселение</t>
  </si>
  <si>
    <t>24609151</t>
  </si>
  <si>
    <t>Исаевское сельское поселение</t>
  </si>
  <si>
    <t>24609428</t>
  </si>
  <si>
    <t>Щенниковское сельское поселение</t>
  </si>
  <si>
    <t>24609452</t>
  </si>
  <si>
    <t>Кинешемский муниципальный район</t>
  </si>
  <si>
    <t>24611000</t>
  </si>
  <si>
    <t>Батмановское сельское поселение</t>
  </si>
  <si>
    <t>24611404</t>
  </si>
  <si>
    <t>Горковское сельское поселение</t>
  </si>
  <si>
    <t>24611408</t>
  </si>
  <si>
    <t>Ласкарихинское сельское поселение</t>
  </si>
  <si>
    <t>24611440</t>
  </si>
  <si>
    <t>Луговское сельское поселение</t>
  </si>
  <si>
    <t>24611428</t>
  </si>
  <si>
    <t>Наволокское городское поселение</t>
  </si>
  <si>
    <t>24611104</t>
  </si>
  <si>
    <t>Решемское сельское поселение</t>
  </si>
  <si>
    <t>24611436</t>
  </si>
  <si>
    <t>Шилекшинское сельское поселение</t>
  </si>
  <si>
    <t>24611448</t>
  </si>
  <si>
    <t>Комсомольский муниципальный район</t>
  </si>
  <si>
    <t>24613000</t>
  </si>
  <si>
    <t>Комсомольское городское поселение</t>
  </si>
  <si>
    <t>24613101</t>
  </si>
  <si>
    <t>Марковское сельское поселение</t>
  </si>
  <si>
    <t>24613415</t>
  </si>
  <si>
    <t>Новоусадебское сельское поселение</t>
  </si>
  <si>
    <t>24613424</t>
  </si>
  <si>
    <t>24613430</t>
  </si>
  <si>
    <t>Писцовское сельское поселение</t>
  </si>
  <si>
    <t>24613432</t>
  </si>
  <si>
    <t>Подозерское сельское поселение</t>
  </si>
  <si>
    <t>24613433</t>
  </si>
  <si>
    <t>Лежневский муниципальный район</t>
  </si>
  <si>
    <t>24614000</t>
  </si>
  <si>
    <t>Лежневское городское поселение</t>
  </si>
  <si>
    <t>24614151</t>
  </si>
  <si>
    <t>Лежневское сельское поселение</t>
  </si>
  <si>
    <t>24614430</t>
  </si>
  <si>
    <t>Новогоркинское сельское поселение</t>
  </si>
  <si>
    <t>24614435</t>
  </si>
  <si>
    <t>Сабиновское сельское поселение</t>
  </si>
  <si>
    <t>24614415</t>
  </si>
  <si>
    <t>Шилыковское сельское поселение</t>
  </si>
  <si>
    <t>24614470</t>
  </si>
  <si>
    <t>Лухский муниципальный район</t>
  </si>
  <si>
    <t>24615000</t>
  </si>
  <si>
    <t>Благовещенское сельское поселение</t>
  </si>
  <si>
    <t>24615408</t>
  </si>
  <si>
    <t>Лухское городское поселение</t>
  </si>
  <si>
    <t>24615151</t>
  </si>
  <si>
    <t>Порздневское сельское поселение</t>
  </si>
  <si>
    <t>24615424</t>
  </si>
  <si>
    <t>Рябовское сельское поселение</t>
  </si>
  <si>
    <t>24615428</t>
  </si>
  <si>
    <t>Тимирязевское сельское поселение</t>
  </si>
  <si>
    <t>24615432</t>
  </si>
  <si>
    <t>Палехский муниципальный район</t>
  </si>
  <si>
    <t>24617000</t>
  </si>
  <si>
    <t>Майдаковское сельское поселение</t>
  </si>
  <si>
    <t>24617412</t>
  </si>
  <si>
    <t>Палехское городское поселение</t>
  </si>
  <si>
    <t>24617151</t>
  </si>
  <si>
    <t>Пановское сельское поселение</t>
  </si>
  <si>
    <t>24617424</t>
  </si>
  <si>
    <t>Раменское сельское поселение</t>
  </si>
  <si>
    <t>24617436</t>
  </si>
  <si>
    <t>Пестяковский муниципальный район</t>
  </si>
  <si>
    <t>24619000</t>
  </si>
  <si>
    <t>Нижнеландеховское сельское поселение</t>
  </si>
  <si>
    <t>24619444</t>
  </si>
  <si>
    <t>Пестяковское городское поселение</t>
  </si>
  <si>
    <t>24619151</t>
  </si>
  <si>
    <t>Пестяковское сельское поселение</t>
  </si>
  <si>
    <t>24619448</t>
  </si>
  <si>
    <t>Приволжский муниципальный район</t>
  </si>
  <si>
    <t>24620000</t>
  </si>
  <si>
    <t>Ингарское сельское поселение</t>
  </si>
  <si>
    <t>24620416</t>
  </si>
  <si>
    <t>Новское сельское поселение</t>
  </si>
  <si>
    <t>24620434</t>
  </si>
  <si>
    <t>Плесское городское поселение</t>
  </si>
  <si>
    <t>24620104</t>
  </si>
  <si>
    <t>Приволжское городское поселение</t>
  </si>
  <si>
    <t>24620106</t>
  </si>
  <si>
    <t>Рождественское сельское поселение</t>
  </si>
  <si>
    <t>24620440</t>
  </si>
  <si>
    <t>Пучежский муниципальный район</t>
  </si>
  <si>
    <t>24621000</t>
  </si>
  <si>
    <t>Затеихинское сельское поселение</t>
  </si>
  <si>
    <t>24621412</t>
  </si>
  <si>
    <t>Илья-Высоковское сельское поселение</t>
  </si>
  <si>
    <t>24621416</t>
  </si>
  <si>
    <t>Мортковское сельское поселение</t>
  </si>
  <si>
    <t>24621436</t>
  </si>
  <si>
    <t>Пучежское городское поселение</t>
  </si>
  <si>
    <t>24621101</t>
  </si>
  <si>
    <t>Сеготское сельское поселение</t>
  </si>
  <si>
    <t>24621444</t>
  </si>
  <si>
    <t>Родниковский муниципальный район</t>
  </si>
  <si>
    <t>24623000</t>
  </si>
  <si>
    <t>Каминское сельское поселение</t>
  </si>
  <si>
    <t>24623406</t>
  </si>
  <si>
    <t>Парское сельское поселение</t>
  </si>
  <si>
    <t>24623444</t>
  </si>
  <si>
    <t>Родниковское городское поселение</t>
  </si>
  <si>
    <t>24623101</t>
  </si>
  <si>
    <t>Филисовское сельское поселение</t>
  </si>
  <si>
    <t>24623452</t>
  </si>
  <si>
    <t>Савинский муниципальный район</t>
  </si>
  <si>
    <t>24625000</t>
  </si>
  <si>
    <t>Архиповское сельское поселение</t>
  </si>
  <si>
    <t>24625436</t>
  </si>
  <si>
    <t>Вознесенское сельское поселение</t>
  </si>
  <si>
    <t>24625404</t>
  </si>
  <si>
    <t>Воскресенское сельское поселение</t>
  </si>
  <si>
    <t>24625408</t>
  </si>
  <si>
    <t>Горячевское сельское поселение</t>
  </si>
  <si>
    <t>24625412</t>
  </si>
  <si>
    <t>Савинское городское поселение</t>
  </si>
  <si>
    <t>24625151</t>
  </si>
  <si>
    <t>Савинское сельское поселение</t>
  </si>
  <si>
    <t>24625432</t>
  </si>
  <si>
    <t>Тейковский муниципальный район</t>
  </si>
  <si>
    <t>24629000</t>
  </si>
  <si>
    <t>Большеклочковское сельское поселение</t>
  </si>
  <si>
    <t>24629408</t>
  </si>
  <si>
    <t>Крапивновское сельское поселение</t>
  </si>
  <si>
    <t>24629416</t>
  </si>
  <si>
    <t>Морозовское сельское поселение</t>
  </si>
  <si>
    <t>24629420</t>
  </si>
  <si>
    <t>Нерльское городское поселение</t>
  </si>
  <si>
    <t>24629154</t>
  </si>
  <si>
    <t>Новогоряновское сельское поселение</t>
  </si>
  <si>
    <t>24629430</t>
  </si>
  <si>
    <t>Новолеушинское сельское поселение</t>
  </si>
  <si>
    <t>24629444</t>
  </si>
  <si>
    <t>Фурмановский муниципальный район</t>
  </si>
  <si>
    <t>24631000</t>
  </si>
  <si>
    <t>Дуляпинское сельское поселение</t>
  </si>
  <si>
    <t>24631412</t>
  </si>
  <si>
    <t>Иванковское сельское поселение</t>
  </si>
  <si>
    <t>24631436</t>
  </si>
  <si>
    <t>Панинское сельское поселение</t>
  </si>
  <si>
    <t>24631432</t>
  </si>
  <si>
    <t>Фурмановское городское поселение</t>
  </si>
  <si>
    <t>24631101</t>
  </si>
  <si>
    <t>Хромцовское сельское поселение</t>
  </si>
  <si>
    <t>24631406</t>
  </si>
  <si>
    <t>Широковское сельское поселение</t>
  </si>
  <si>
    <t>24631456</t>
  </si>
  <si>
    <t>Шуйский муниципальный район</t>
  </si>
  <si>
    <t>24633000</t>
  </si>
  <si>
    <t>Афанасьевское сельское поселение</t>
  </si>
  <si>
    <t>24633408</t>
  </si>
  <si>
    <t>Васильевское сельское поселение</t>
  </si>
  <si>
    <t>24633412</t>
  </si>
  <si>
    <t>Введенское сельское поселение</t>
  </si>
  <si>
    <t>24633472</t>
  </si>
  <si>
    <t>Китовское сельское поселение</t>
  </si>
  <si>
    <t>24633440</t>
  </si>
  <si>
    <t>Колобовское городское поселение</t>
  </si>
  <si>
    <t>24633154</t>
  </si>
  <si>
    <t>Остаповское сельское поселение</t>
  </si>
  <si>
    <t>24633432</t>
  </si>
  <si>
    <t>Перемиловское сельское поселение</t>
  </si>
  <si>
    <t>24633456</t>
  </si>
  <si>
    <t>Семейкинское сельское поселение</t>
  </si>
  <si>
    <t>24633460</t>
  </si>
  <si>
    <t>Южский муниципальный район</t>
  </si>
  <si>
    <t>24635000</t>
  </si>
  <si>
    <t>Мугреево-Никольское сельское поселение</t>
  </si>
  <si>
    <t>24635407</t>
  </si>
  <si>
    <t>Новоклязьминское сельское поселени</t>
  </si>
  <si>
    <t>24635416</t>
  </si>
  <si>
    <t>Талицко-Мугреевское сельское поселение</t>
  </si>
  <si>
    <t>24635420</t>
  </si>
  <si>
    <t>Холуйское сельское поселение</t>
  </si>
  <si>
    <t>24635406</t>
  </si>
  <si>
    <t>Хотимльское сельское поселение</t>
  </si>
  <si>
    <t>24635424</t>
  </si>
  <si>
    <t>Южское городское поселение</t>
  </si>
  <si>
    <t>24635101</t>
  </si>
  <si>
    <t>Юрьевецкий муниципальный район</t>
  </si>
  <si>
    <t>24637000</t>
  </si>
  <si>
    <t>Ёлнатское сельское поселение</t>
  </si>
  <si>
    <t>24637404</t>
  </si>
  <si>
    <t>Михайловское сельское поселение</t>
  </si>
  <si>
    <t>24637424</t>
  </si>
  <si>
    <t>Соболевское сельское поселение</t>
  </si>
  <si>
    <t>24637432</t>
  </si>
  <si>
    <t>Юрьевецкое городское поселение</t>
  </si>
  <si>
    <t>24637101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</si>
  <si>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</si>
  <si>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</si>
  <si>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</si>
  <si>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</si>
  <si>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</si>
  <si>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</si>
  <si>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</si>
  <si>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</si>
  <si>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</si>
  <si>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</si>
  <si>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</si>
  <si>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</si>
  <si>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</si>
  <si>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</si>
  <si>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</si>
  <si>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</si>
  <si>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</si>
  <si>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</si>
  <si>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</si>
  <si>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</si>
  <si>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</si>
  <si>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</si>
  <si>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</si>
  <si>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</si>
  <si>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</si>
  <si>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2591</t>
  </si>
  <si>
    <t>26356432</t>
  </si>
  <si>
    <t>АГОУ НПО "Тейковская лесотехническая школа"</t>
  </si>
  <si>
    <t>3724001205</t>
  </si>
  <si>
    <t>372401001</t>
  </si>
  <si>
    <t>26355858</t>
  </si>
  <si>
    <t>АО "Владимирская газовая компания"</t>
  </si>
  <si>
    <t>3302003469</t>
  </si>
  <si>
    <t>332701001</t>
  </si>
  <si>
    <t>26356448</t>
  </si>
  <si>
    <t>АО "Водоканал"</t>
  </si>
  <si>
    <t>3702597104</t>
  </si>
  <si>
    <t>370250001</t>
  </si>
  <si>
    <t>26560525</t>
  </si>
  <si>
    <t>АО "ГУ ЖКХ"</t>
  </si>
  <si>
    <t>5116000922</t>
  </si>
  <si>
    <t>511601001</t>
  </si>
  <si>
    <t>13-05-2009 00:00:00</t>
  </si>
  <si>
    <t>540601001</t>
  </si>
  <si>
    <t>26356464</t>
  </si>
  <si>
    <t>АО "Железобетон"</t>
  </si>
  <si>
    <t>3731011645</t>
  </si>
  <si>
    <t>370201001</t>
  </si>
  <si>
    <t>28795512</t>
  </si>
  <si>
    <t>АО "ИГТСК"</t>
  </si>
  <si>
    <t>3702733445</t>
  </si>
  <si>
    <t>26356460</t>
  </si>
  <si>
    <t>АО "ИСМА"</t>
  </si>
  <si>
    <t>3702088266</t>
  </si>
  <si>
    <t>28795526</t>
  </si>
  <si>
    <t>АО "ИвГТЭ"</t>
  </si>
  <si>
    <t>3702733438</t>
  </si>
  <si>
    <t>01-07-2014 00:00:00</t>
  </si>
  <si>
    <t>26356454</t>
  </si>
  <si>
    <t>АО "Ивстройкерамика"</t>
  </si>
  <si>
    <t>3729023717</t>
  </si>
  <si>
    <t>26356349</t>
  </si>
  <si>
    <t>АО "Кинешемская прядильно-ткацкая фабрика"</t>
  </si>
  <si>
    <t>3703011227</t>
  </si>
  <si>
    <t>370301001</t>
  </si>
  <si>
    <t>27734219</t>
  </si>
  <si>
    <t>АО "Наволокское коммунальное хозяйство"</t>
  </si>
  <si>
    <t>3713007692</t>
  </si>
  <si>
    <t>371301001</t>
  </si>
  <si>
    <t>26319298</t>
  </si>
  <si>
    <t>АО "ПСК"</t>
  </si>
  <si>
    <t>3729007313</t>
  </si>
  <si>
    <t>26356344</t>
  </si>
  <si>
    <t>АО "Поликор"</t>
  </si>
  <si>
    <t>3703000190</t>
  </si>
  <si>
    <t>26838066</t>
  </si>
  <si>
    <t>АО "РЭУ"</t>
  </si>
  <si>
    <t>7714783092</t>
  </si>
  <si>
    <t>770401001</t>
  </si>
  <si>
    <t>26356375</t>
  </si>
  <si>
    <t>АО "Ресурсоснабжающая организация"</t>
  </si>
  <si>
    <t>3704562555</t>
  </si>
  <si>
    <t>370401001</t>
  </si>
  <si>
    <t>26356389</t>
  </si>
  <si>
    <t>АО "Савинский теплосервис"</t>
  </si>
  <si>
    <t>3711024195</t>
  </si>
  <si>
    <t>372201001</t>
  </si>
  <si>
    <t>28797488</t>
  </si>
  <si>
    <t>АО "Теплогенерирующая компания-7"</t>
  </si>
  <si>
    <t>5024139265</t>
  </si>
  <si>
    <t>502401001</t>
  </si>
  <si>
    <t>30358133</t>
  </si>
  <si>
    <t>АО Учхоз "Чернореченский"</t>
  </si>
  <si>
    <t>3711039547</t>
  </si>
  <si>
    <t>371101001</t>
  </si>
  <si>
    <t>09-10-2015 00:00:00</t>
  </si>
  <si>
    <t>28458375</t>
  </si>
  <si>
    <t>ГУП Ивановской области "Центр-Профи"</t>
  </si>
  <si>
    <t>3730001965</t>
  </si>
  <si>
    <t>26356446</t>
  </si>
  <si>
    <t>Городской оздоровительный центр г. Иваново</t>
  </si>
  <si>
    <t>3728001044</t>
  </si>
  <si>
    <t>27578018</t>
  </si>
  <si>
    <t>ЗАО "ИП "Родники"</t>
  </si>
  <si>
    <t>3701046986</t>
  </si>
  <si>
    <t>370101001</t>
  </si>
  <si>
    <t>26356467</t>
  </si>
  <si>
    <t>ЗАО "ИвТБС"</t>
  </si>
  <si>
    <t>3731023506</t>
  </si>
  <si>
    <t>31250419</t>
  </si>
  <si>
    <t>ЗАО "Кран-Инвест"</t>
  </si>
  <si>
    <t>3702071745</t>
  </si>
  <si>
    <t>26356428</t>
  </si>
  <si>
    <t>ЗАО "Надежда"</t>
  </si>
  <si>
    <t>3722000340</t>
  </si>
  <si>
    <t>26356334</t>
  </si>
  <si>
    <t>ЗАО "Новая тепловая компания"</t>
  </si>
  <si>
    <t>3702053009</t>
  </si>
  <si>
    <t>26372351</t>
  </si>
  <si>
    <t>ЗАО "РМЗ"</t>
  </si>
  <si>
    <t>3721006639</t>
  </si>
  <si>
    <t>372101001</t>
  </si>
  <si>
    <t>26356335</t>
  </si>
  <si>
    <t>ЗАО "УП ЖКХ"</t>
  </si>
  <si>
    <t>3702070170</t>
  </si>
  <si>
    <t>26356453</t>
  </si>
  <si>
    <t>ЗАО "Электроконтакт"</t>
  </si>
  <si>
    <t>3703000592</t>
  </si>
  <si>
    <t>28872599</t>
  </si>
  <si>
    <t>ЗАО НПП "Кабельщик Плюс"</t>
  </si>
  <si>
    <t>3729030200</t>
  </si>
  <si>
    <t>26550517</t>
  </si>
  <si>
    <t>ИБХР ФКУ "ЦОУМТС МВД России"</t>
  </si>
  <si>
    <t>7722093367</t>
  </si>
  <si>
    <t>28798631</t>
  </si>
  <si>
    <t>ИП Смирнов М.А.</t>
  </si>
  <si>
    <t>372100114738</t>
  </si>
  <si>
    <t>отсутствует</t>
  </si>
  <si>
    <t>31032511</t>
  </si>
  <si>
    <t>ИП Шорохов С.В.</t>
  </si>
  <si>
    <t>370142619102</t>
  </si>
  <si>
    <t>370202001</t>
  </si>
  <si>
    <t>28031225</t>
  </si>
  <si>
    <t>МК Жажлевская средняя общеобразовательная школа</t>
  </si>
  <si>
    <t>3710004414</t>
  </si>
  <si>
    <t>371001001</t>
  </si>
  <si>
    <t>28031202</t>
  </si>
  <si>
    <t>МК Заречная средняя общеобразовательная  школа</t>
  </si>
  <si>
    <t>3710004206</t>
  </si>
  <si>
    <t>04-03-2002 00:00:00</t>
  </si>
  <si>
    <t>31388170</t>
  </si>
  <si>
    <t>МКДОУ детский сад №8 "Солнышко"</t>
  </si>
  <si>
    <t>3727004451</t>
  </si>
  <si>
    <t>372701001</t>
  </si>
  <si>
    <t>31383319</t>
  </si>
  <si>
    <t>МП "ЖКХ"</t>
  </si>
  <si>
    <t>3704010748</t>
  </si>
  <si>
    <t>31383850</t>
  </si>
  <si>
    <t>МП "Теплосервис"</t>
  </si>
  <si>
    <t>3704010434</t>
  </si>
  <si>
    <t>31383864</t>
  </si>
  <si>
    <t>3711049471</t>
  </si>
  <si>
    <t>370601001</t>
  </si>
  <si>
    <t>31358242</t>
  </si>
  <si>
    <t>МУП  района "Решма"</t>
  </si>
  <si>
    <t>3703022998</t>
  </si>
  <si>
    <t>28030944</t>
  </si>
  <si>
    <t>МУП "ЖКХ Шуйского муниципального района"</t>
  </si>
  <si>
    <t>3706019048</t>
  </si>
  <si>
    <t>25-04-2012 00:00:00</t>
  </si>
  <si>
    <t>26356437</t>
  </si>
  <si>
    <t>МУП "ЖКХ пос. Колобово"</t>
  </si>
  <si>
    <t>3725003124</t>
  </si>
  <si>
    <t>372501001</t>
  </si>
  <si>
    <t>27986635</t>
  </si>
  <si>
    <t>МУП "Заволжский коммунальщик"</t>
  </si>
  <si>
    <t>3703045794</t>
  </si>
  <si>
    <t>30351598</t>
  </si>
  <si>
    <t>МУП "Заволжское коммунальное хозяйство"</t>
  </si>
  <si>
    <t>3703048509</t>
  </si>
  <si>
    <t>15-10-2015 00:00:00</t>
  </si>
  <si>
    <t>28510819</t>
  </si>
  <si>
    <t>МУП "Коммунальные системы"</t>
  </si>
  <si>
    <t>3701048768</t>
  </si>
  <si>
    <t>31245240</t>
  </si>
  <si>
    <t>МУП "Коммунальщик"</t>
  </si>
  <si>
    <t>3711024251</t>
  </si>
  <si>
    <t>26755427</t>
  </si>
  <si>
    <t>МУП "Комсомольский банно-прачечный комбинат"</t>
  </si>
  <si>
    <t>3714083946</t>
  </si>
  <si>
    <t>371401001</t>
  </si>
  <si>
    <t>27556180</t>
  </si>
  <si>
    <t>МУП "МПО ЖКХ"</t>
  </si>
  <si>
    <t>3704000764</t>
  </si>
  <si>
    <t>30873072</t>
  </si>
  <si>
    <t>МУП "МУК"</t>
  </si>
  <si>
    <t>3720007252</t>
  </si>
  <si>
    <t>372001001</t>
  </si>
  <si>
    <t>31383341</t>
  </si>
  <si>
    <t>МУП "Наволоки"</t>
  </si>
  <si>
    <t>3703023342</t>
  </si>
  <si>
    <t>31383284</t>
  </si>
  <si>
    <t>МУП "Палехский туристский центр"</t>
  </si>
  <si>
    <t>3717005819</t>
  </si>
  <si>
    <t>371701001</t>
  </si>
  <si>
    <t>31383307</t>
  </si>
  <si>
    <t>МУП "Пестяковское ЖКХ"</t>
  </si>
  <si>
    <t>3718000387</t>
  </si>
  <si>
    <t>371801001</t>
  </si>
  <si>
    <t>31383335</t>
  </si>
  <si>
    <t>МУП "Подозерское ЖКХ"</t>
  </si>
  <si>
    <t>3704010949</t>
  </si>
  <si>
    <t>26356414</t>
  </si>
  <si>
    <t>МУП "Приволжское ТЭП"</t>
  </si>
  <si>
    <t>3719009495</t>
  </si>
  <si>
    <t>371901001</t>
  </si>
  <si>
    <t>27986723</t>
  </si>
  <si>
    <t>МУП "Пучежская сетевая компания"</t>
  </si>
  <si>
    <t>3720006001</t>
  </si>
  <si>
    <t>28275268</t>
  </si>
  <si>
    <t>МУП "Теплосеть"</t>
  </si>
  <si>
    <t>3705066140</t>
  </si>
  <si>
    <t>370501001</t>
  </si>
  <si>
    <t>31388183</t>
  </si>
  <si>
    <t>МУП "Юрьевецкое ЖКХ"</t>
  </si>
  <si>
    <t>3706027698</t>
  </si>
  <si>
    <t>26758294</t>
  </si>
  <si>
    <t>МУП ЖКХ "Нерльское коммунальное объединение"</t>
  </si>
  <si>
    <t>3704563196</t>
  </si>
  <si>
    <t>26824407</t>
  </si>
  <si>
    <t>МУП ЖКХ "Новолеушинское коммунальное объединение"</t>
  </si>
  <si>
    <t>3704570517</t>
  </si>
  <si>
    <t>30358127</t>
  </si>
  <si>
    <t>МУП ЖКХ "ТЕПЛОЭНЕРГЕТИК"</t>
  </si>
  <si>
    <t>3711038543</t>
  </si>
  <si>
    <t>31356989</t>
  </si>
  <si>
    <t>МУП ЖКХ "Тепловик"</t>
  </si>
  <si>
    <t>3706027377</t>
  </si>
  <si>
    <t>02-08-2019 00:00:00</t>
  </si>
  <si>
    <t>27556206</t>
  </si>
  <si>
    <t>МУП ЖКХ Новогоряновское коммунальное объединение</t>
  </si>
  <si>
    <t>3704570901</t>
  </si>
  <si>
    <t>26356434</t>
  </si>
  <si>
    <t>МУП ЖКХ Тейковского муниципального района</t>
  </si>
  <si>
    <t>3724004950</t>
  </si>
  <si>
    <t>26356358</t>
  </si>
  <si>
    <t>МУП ЖКХ Фурмановского муниципального района</t>
  </si>
  <si>
    <t>3705062837</t>
  </si>
  <si>
    <t>31383371</t>
  </si>
  <si>
    <t>МУП ЗГП "Волга"</t>
  </si>
  <si>
    <t>3703023230</t>
  </si>
  <si>
    <t>28286428</t>
  </si>
  <si>
    <t>МУП ЗГП "Заволжский коммунальщик"</t>
  </si>
  <si>
    <t>3710006210</t>
  </si>
  <si>
    <t>31383361</t>
  </si>
  <si>
    <t>МУП Заволжского муниципального района "Ресурсоснабжающая организация"</t>
  </si>
  <si>
    <t>3703023335</t>
  </si>
  <si>
    <t>26356323</t>
  </si>
  <si>
    <t>МУП ОК и ТС г.Вичуга</t>
  </si>
  <si>
    <t>3701000050</t>
  </si>
  <si>
    <t>28869689</t>
  </si>
  <si>
    <t>МУП РМПО ЖКХ Ильинского муниципального района</t>
  </si>
  <si>
    <t>3712001144</t>
  </si>
  <si>
    <t>371201001</t>
  </si>
  <si>
    <t>26356347</t>
  </si>
  <si>
    <t>МУП г. Кинешмы "ОК и ТС"</t>
  </si>
  <si>
    <t>3703002014</t>
  </si>
  <si>
    <t>26372316</t>
  </si>
  <si>
    <t>МУПП "ЖКХ "Кохмабытсервис"</t>
  </si>
  <si>
    <t>3711004061</t>
  </si>
  <si>
    <t>373201001</t>
  </si>
  <si>
    <t>26383201</t>
  </si>
  <si>
    <t>ОАО "Газпром газораспределение Иваново"</t>
  </si>
  <si>
    <t>3730006498</t>
  </si>
  <si>
    <t>28463102</t>
  </si>
  <si>
    <t>ОАО "Газпромнефть-Ярославль"</t>
  </si>
  <si>
    <t>7604140860</t>
  </si>
  <si>
    <t>760401001</t>
  </si>
  <si>
    <t>27945135</t>
  </si>
  <si>
    <t>ОАО "ИНТЕР РАО ЕЭС"</t>
  </si>
  <si>
    <t>2320109650</t>
  </si>
  <si>
    <t>997450001</t>
  </si>
  <si>
    <t>26955924</t>
  </si>
  <si>
    <t>ОАО "Ивановоглавснаб"</t>
  </si>
  <si>
    <t>3728000065</t>
  </si>
  <si>
    <t>26356463</t>
  </si>
  <si>
    <t>ОАО "Ивхимпром"</t>
  </si>
  <si>
    <t>3731001968</t>
  </si>
  <si>
    <t>26559861</t>
  </si>
  <si>
    <t>ОАО "Комсервис"</t>
  </si>
  <si>
    <t>3711022670</t>
  </si>
  <si>
    <t>371501001</t>
  </si>
  <si>
    <t>28032273</t>
  </si>
  <si>
    <t>ОАО "ПИ "Гипрокоммунэнерго"</t>
  </si>
  <si>
    <t>3702548604</t>
  </si>
  <si>
    <t>26356417</t>
  </si>
  <si>
    <t>ОАО "Пучежская МТС"</t>
  </si>
  <si>
    <t>3720000137</t>
  </si>
  <si>
    <t>26372324</t>
  </si>
  <si>
    <t>ОАО "Совхоз "Тепличный"</t>
  </si>
  <si>
    <t>3711021726</t>
  </si>
  <si>
    <t>26554393</t>
  </si>
  <si>
    <t>ОАО "Тейковское предприятие тепловых сетей"</t>
  </si>
  <si>
    <t>3704005258</t>
  </si>
  <si>
    <t>26356361</t>
  </si>
  <si>
    <t>ОАО "Шуйская гармонь"</t>
  </si>
  <si>
    <t>3706000784</t>
  </si>
  <si>
    <t>27836230</t>
  </si>
  <si>
    <t>ОАО "Энергосервис"</t>
  </si>
  <si>
    <t>3705062604</t>
  </si>
  <si>
    <t>26356366</t>
  </si>
  <si>
    <t>ОАО ХБК "Шуйские ситцы"</t>
  </si>
  <si>
    <t>3706008060</t>
  </si>
  <si>
    <t>28869286</t>
  </si>
  <si>
    <t>ОБСУСО "Хозниковский психоневрологический интернат"</t>
  </si>
  <si>
    <t>3715003750</t>
  </si>
  <si>
    <t>26609685</t>
  </si>
  <si>
    <t>ОГКОУ Вичугская школа-интернат V вида</t>
  </si>
  <si>
    <t>3707001244</t>
  </si>
  <si>
    <t>370701001</t>
  </si>
  <si>
    <t>26614357</t>
  </si>
  <si>
    <t>ОГОУ "Юрьевецкая школа-интернат VIII вида"</t>
  </si>
  <si>
    <t>3727003105</t>
  </si>
  <si>
    <t>26611495</t>
  </si>
  <si>
    <t>ООО "АЛЕКС"</t>
  </si>
  <si>
    <t>3713005744</t>
  </si>
  <si>
    <t>28458290</t>
  </si>
  <si>
    <t>ООО "АТЛАНТ"</t>
  </si>
  <si>
    <t>3706019680</t>
  </si>
  <si>
    <t>31246086</t>
  </si>
  <si>
    <t>ООО "Август Т"</t>
  </si>
  <si>
    <t>3328446507</t>
  </si>
  <si>
    <t>332801001</t>
  </si>
  <si>
    <t>31519445</t>
  </si>
  <si>
    <t>ООО "Агентство Вест"</t>
  </si>
  <si>
    <t>3702125937</t>
  </si>
  <si>
    <t>31250437</t>
  </si>
  <si>
    <t>ООО "Акрус"</t>
  </si>
  <si>
    <t>3706023911</t>
  </si>
  <si>
    <t>31246106</t>
  </si>
  <si>
    <t>ООО "Альфа"</t>
  </si>
  <si>
    <t>7722445731</t>
  </si>
  <si>
    <t>772201001</t>
  </si>
  <si>
    <t>30847079</t>
  </si>
  <si>
    <t>ООО "Альянс"</t>
  </si>
  <si>
    <t>3703019628</t>
  </si>
  <si>
    <t>26611155</t>
  </si>
  <si>
    <t>ООО "Альянс-Профи"</t>
  </si>
  <si>
    <t>3702552872</t>
  </si>
  <si>
    <t>26356419</t>
  </si>
  <si>
    <t>ООО "Берег"</t>
  </si>
  <si>
    <t>3720003586</t>
  </si>
  <si>
    <t>30399145</t>
  </si>
  <si>
    <t>ООО "Бит Стандарт"</t>
  </si>
  <si>
    <t>3702680793</t>
  </si>
  <si>
    <t>26615100</t>
  </si>
  <si>
    <t>ООО "Водосети"</t>
  </si>
  <si>
    <t>3706017266</t>
  </si>
  <si>
    <t>31388010</t>
  </si>
  <si>
    <t>ООО "ГАЛС"</t>
  </si>
  <si>
    <t>3729001488</t>
  </si>
  <si>
    <t>372901001</t>
  </si>
  <si>
    <t>31383722</t>
  </si>
  <si>
    <t>ООО "ГЕНЕРАЦИЯ"</t>
  </si>
  <si>
    <t>3711047668</t>
  </si>
  <si>
    <t>26613948</t>
  </si>
  <si>
    <t>ООО "Газпром теплоэнерго Иваново"</t>
  </si>
  <si>
    <t>3702008951</t>
  </si>
  <si>
    <t>31461429</t>
  </si>
  <si>
    <t>ООО "Газпромнефть-Терминал"</t>
  </si>
  <si>
    <t>5406807595</t>
  </si>
  <si>
    <t>31026129</t>
  </si>
  <si>
    <t>ООО "Галеон"</t>
  </si>
  <si>
    <t>3703020800</t>
  </si>
  <si>
    <t>27-06-2017 00:00:00</t>
  </si>
  <si>
    <t>26428292</t>
  </si>
  <si>
    <t>ООО "Галтекс"</t>
  </si>
  <si>
    <t>3702067805</t>
  </si>
  <si>
    <t>30374139</t>
  </si>
  <si>
    <t>ООО "Городская Аварийная служба"</t>
  </si>
  <si>
    <t>3702694980</t>
  </si>
  <si>
    <t>31459958</t>
  </si>
  <si>
    <t>ООО "Гринвилль Тепло"</t>
  </si>
  <si>
    <t>3702242422</t>
  </si>
  <si>
    <t>26372315</t>
  </si>
  <si>
    <t>ООО "ДСОЛ КД "Березовая Роща"</t>
  </si>
  <si>
    <t>3711003188</t>
  </si>
  <si>
    <t>28262498</t>
  </si>
  <si>
    <t>ООО "Декоративные культуры"</t>
  </si>
  <si>
    <t>3702597930</t>
  </si>
  <si>
    <t>26356350</t>
  </si>
  <si>
    <t>ООО "Дмитриевский химический завод - Производство"</t>
  </si>
  <si>
    <t>3703016440</t>
  </si>
  <si>
    <t>31245042</t>
  </si>
  <si>
    <t>ООО "ЖКХ Сервис"</t>
  </si>
  <si>
    <t>3704010297</t>
  </si>
  <si>
    <t>26611473</t>
  </si>
  <si>
    <t>ООО "Жилкомсервис"</t>
  </si>
  <si>
    <t>3703043003</t>
  </si>
  <si>
    <t>27628242</t>
  </si>
  <si>
    <t>ООО "Жилсервис"</t>
  </si>
  <si>
    <t>3704562925</t>
  </si>
  <si>
    <t>31026123</t>
  </si>
  <si>
    <t>ООО "ЗТС"</t>
  </si>
  <si>
    <t>3703047992</t>
  </si>
  <si>
    <t>31-01-2014 00:00:00</t>
  </si>
  <si>
    <t>31021908</t>
  </si>
  <si>
    <t>ООО "Завод подъемников"</t>
  </si>
  <si>
    <t>3711039850</t>
  </si>
  <si>
    <t>30905597</t>
  </si>
  <si>
    <t>ООО "ИвСтройМатериалы"</t>
  </si>
  <si>
    <t>3702158347</t>
  </si>
  <si>
    <t>26524290</t>
  </si>
  <si>
    <t>ООО "Ивановская Тепловая Электростанция"</t>
  </si>
  <si>
    <t>3702070999</t>
  </si>
  <si>
    <t>30905384</t>
  </si>
  <si>
    <t>ООО "Ивановская биоэнергетическая компания"</t>
  </si>
  <si>
    <t>3706024111</t>
  </si>
  <si>
    <t>31021917</t>
  </si>
  <si>
    <t>ООО "Ивановская областная типография-ОИТ"</t>
  </si>
  <si>
    <t>3702161727</t>
  </si>
  <si>
    <t>27556251</t>
  </si>
  <si>
    <t>ООО "Ивановская энергетическая компания"</t>
  </si>
  <si>
    <t>3702093192</t>
  </si>
  <si>
    <t>30847071</t>
  </si>
  <si>
    <t>ООО "Ивановская энергетическая компания-1"</t>
  </si>
  <si>
    <t>3702124764</t>
  </si>
  <si>
    <t>26647665</t>
  </si>
  <si>
    <t>ООО "Ивжилкомсервис"</t>
  </si>
  <si>
    <t>3706018132</t>
  </si>
  <si>
    <t>26356329</t>
  </si>
  <si>
    <t>ООО "Ивсиликат"</t>
  </si>
  <si>
    <t>3702011425</t>
  </si>
  <si>
    <t>27534701</t>
  </si>
  <si>
    <t>ООО "Импульс"</t>
  </si>
  <si>
    <t>3702533439</t>
  </si>
  <si>
    <t>31037690</t>
  </si>
  <si>
    <t>ООО "ИнвестЭнерго"</t>
  </si>
  <si>
    <t>3711044459</t>
  </si>
  <si>
    <t>27-10-2016 00:00:00</t>
  </si>
  <si>
    <t>28982037</t>
  </si>
  <si>
    <t>ООО "КОММУНАЛЬЩИК"</t>
  </si>
  <si>
    <t>3711034309</t>
  </si>
  <si>
    <t>31448434</t>
  </si>
  <si>
    <t>ООО "КЭС-Савино"</t>
  </si>
  <si>
    <t>3711050830</t>
  </si>
  <si>
    <t>26524717</t>
  </si>
  <si>
    <t>ООО "Каскад-Энергосбыт"</t>
  </si>
  <si>
    <t>4028033356</t>
  </si>
  <si>
    <t>402801001</t>
  </si>
  <si>
    <t>31247000</t>
  </si>
  <si>
    <t>ООО "Квартал"</t>
  </si>
  <si>
    <t>3702184643</t>
  </si>
  <si>
    <t>30861278</t>
  </si>
  <si>
    <t>ООО "Коммунальщик Ресурс"</t>
  </si>
  <si>
    <t>3711039650</t>
  </si>
  <si>
    <t>31250337</t>
  </si>
  <si>
    <t>ООО "Контур"</t>
  </si>
  <si>
    <t>3704010280</t>
  </si>
  <si>
    <t>30847063</t>
  </si>
  <si>
    <t>ООО "Контур-Т"</t>
  </si>
  <si>
    <t>3711042927</t>
  </si>
  <si>
    <t>31442332</t>
  </si>
  <si>
    <t>ООО "Котел"</t>
  </si>
  <si>
    <t>3702718486</t>
  </si>
  <si>
    <t>28147607</t>
  </si>
  <si>
    <t>ООО "Крайтекс-Ресурс"</t>
  </si>
  <si>
    <t>7714821661</t>
  </si>
  <si>
    <t>31169744</t>
  </si>
  <si>
    <t>ООО "Купол"</t>
  </si>
  <si>
    <t>3704005593</t>
  </si>
  <si>
    <t>26372356</t>
  </si>
  <si>
    <t>ООО "Курорт Оболсуново"</t>
  </si>
  <si>
    <t>3724004407</t>
  </si>
  <si>
    <t>28454323</t>
  </si>
  <si>
    <t>ООО "МИП "Кинешма"</t>
  </si>
  <si>
    <t>3703045850</t>
  </si>
  <si>
    <t>31021922</t>
  </si>
  <si>
    <t>ООО "МЭР"</t>
  </si>
  <si>
    <t>3711045981</t>
  </si>
  <si>
    <t>31250323</t>
  </si>
  <si>
    <t>ООО "Межмуниципальное коммунальное предприятие"</t>
  </si>
  <si>
    <t>3703044328</t>
  </si>
  <si>
    <t>30914295</t>
  </si>
  <si>
    <t>ООО "Межрегиональный инжиниринговый центр"</t>
  </si>
  <si>
    <t>3702167447</t>
  </si>
  <si>
    <t>28462094</t>
  </si>
  <si>
    <t>ООО "Модный дом"</t>
  </si>
  <si>
    <t>3702613356</t>
  </si>
  <si>
    <t>31383672</t>
  </si>
  <si>
    <t>ООО "НТС"</t>
  </si>
  <si>
    <t>3702202980</t>
  </si>
  <si>
    <t>31259005</t>
  </si>
  <si>
    <t>ООО "Нордтекс"</t>
  </si>
  <si>
    <t>5001069981</t>
  </si>
  <si>
    <t>500101001</t>
  </si>
  <si>
    <t>31383299</t>
  </si>
  <si>
    <t>ООО "Объединенные коммунальные системы"</t>
  </si>
  <si>
    <t>7704799174</t>
  </si>
  <si>
    <t>26356443</t>
  </si>
  <si>
    <t>ООО "Объединенные котельные"</t>
  </si>
  <si>
    <t>3726005004</t>
  </si>
  <si>
    <t>372601001</t>
  </si>
  <si>
    <t>26756409</t>
  </si>
  <si>
    <t>ООО "Октябрь"</t>
  </si>
  <si>
    <t>3704562918</t>
  </si>
  <si>
    <t>26356406</t>
  </si>
  <si>
    <t>ООО "Палехская мануфактура"</t>
  </si>
  <si>
    <t>3717005167</t>
  </si>
  <si>
    <t>26356407</t>
  </si>
  <si>
    <t>ООО "Палехское ПОК"</t>
  </si>
  <si>
    <t>3717005590</t>
  </si>
  <si>
    <t>30373753</t>
  </si>
  <si>
    <t>ООО "Приволжская коммуна"</t>
  </si>
  <si>
    <t>3703048040</t>
  </si>
  <si>
    <t>28146368</t>
  </si>
  <si>
    <t>ООО "Пучежская МТС"</t>
  </si>
  <si>
    <t>3720006146</t>
  </si>
  <si>
    <t>31203740</t>
  </si>
  <si>
    <t>ООО "РТИК"</t>
  </si>
  <si>
    <t>4403006732</t>
  </si>
  <si>
    <t>440301001</t>
  </si>
  <si>
    <t>13-08-2018 00:00:00</t>
  </si>
  <si>
    <t>30941194</t>
  </si>
  <si>
    <t>ООО "Районнная котельная № 2"</t>
  </si>
  <si>
    <t>4401177267</t>
  </si>
  <si>
    <t>440101001</t>
  </si>
  <si>
    <t>31253002</t>
  </si>
  <si>
    <t>ООО "РесурсЭнерго"</t>
  </si>
  <si>
    <t>3702207918</t>
  </si>
  <si>
    <t>28869476</t>
  </si>
  <si>
    <t>ООО "Родниковская теплосбытовая компания"</t>
  </si>
  <si>
    <t>3701048165</t>
  </si>
  <si>
    <t>28869990</t>
  </si>
  <si>
    <t>ООО "Руса"</t>
  </si>
  <si>
    <t>3702701348</t>
  </si>
  <si>
    <t>370643001</t>
  </si>
  <si>
    <t>31152367</t>
  </si>
  <si>
    <t>ООО "СТРОЙ МАРКЕТ"</t>
  </si>
  <si>
    <t>3327131102</t>
  </si>
  <si>
    <t>08-12-2015 00:00:00</t>
  </si>
  <si>
    <t>28795677</t>
  </si>
  <si>
    <t>ООО "СТС"</t>
  </si>
  <si>
    <t>3702714668</t>
  </si>
  <si>
    <t>31521143</t>
  </si>
  <si>
    <t>ООО "СТЭК"</t>
  </si>
  <si>
    <t>3702237126</t>
  </si>
  <si>
    <t>26372329</t>
  </si>
  <si>
    <t>ООО "Санаторий имени "Станко"</t>
  </si>
  <si>
    <t>3713005769</t>
  </si>
  <si>
    <t>31388176</t>
  </si>
  <si>
    <t>ООО "Сетевик"</t>
  </si>
  <si>
    <t>3702229823</t>
  </si>
  <si>
    <t>31459971</t>
  </si>
  <si>
    <t>ООО "Система Альфа"</t>
  </si>
  <si>
    <t>3702238930</t>
  </si>
  <si>
    <t>26613253</t>
  </si>
  <si>
    <t>ООО "Стеклолента"</t>
  </si>
  <si>
    <t>3327844551</t>
  </si>
  <si>
    <t>29647259</t>
  </si>
  <si>
    <t>3328003030</t>
  </si>
  <si>
    <t>21-04-2015 00:00:00</t>
  </si>
  <si>
    <t>26356327</t>
  </si>
  <si>
    <t>ООО "ТДЛ Энерго"</t>
  </si>
  <si>
    <t>3702005291</t>
  </si>
  <si>
    <t>26766744</t>
  </si>
  <si>
    <t>ООО "ТЕПЛО-Сервис"</t>
  </si>
  <si>
    <t>3703040980</t>
  </si>
  <si>
    <t>30844764</t>
  </si>
  <si>
    <t>ООО "ТЕПЛОСЕРВИС"</t>
  </si>
  <si>
    <t>3702155762</t>
  </si>
  <si>
    <t>15-06-2016 00:00:00</t>
  </si>
  <si>
    <t>30358139</t>
  </si>
  <si>
    <t>ООО "ТЕХУГЛЕРОДРЕСУРС"</t>
  </si>
  <si>
    <t>3711038984</t>
  </si>
  <si>
    <t>31519440</t>
  </si>
  <si>
    <t>ООО "ТК СПЕКТР"</t>
  </si>
  <si>
    <t>3711050300</t>
  </si>
  <si>
    <t>31424244</t>
  </si>
  <si>
    <t>ООО "ТСК"</t>
  </si>
  <si>
    <t>3703023543</t>
  </si>
  <si>
    <t>30382130</t>
  </si>
  <si>
    <t>ООО "ТСП"</t>
  </si>
  <si>
    <t>3704008548</t>
  </si>
  <si>
    <t>31246822</t>
  </si>
  <si>
    <t>ООО "ТЭС-Приволжск"</t>
  </si>
  <si>
    <t>3705010317</t>
  </si>
  <si>
    <t>28-09-2018 00:00:00</t>
  </si>
  <si>
    <t>26546370</t>
  </si>
  <si>
    <t>ООО "Тейковская котельная"</t>
  </si>
  <si>
    <t>3704561230</t>
  </si>
  <si>
    <t>31520471</t>
  </si>
  <si>
    <t>ООО "Тепло Людям. Южа"</t>
  </si>
  <si>
    <t>3702221422</t>
  </si>
  <si>
    <t>29645558</t>
  </si>
  <si>
    <t>ООО "Тепло-город"</t>
  </si>
  <si>
    <t>3720006883</t>
  </si>
  <si>
    <t>26356374</t>
  </si>
  <si>
    <t>ООО "Тепло-электро сети"</t>
  </si>
  <si>
    <t>3708001984</t>
  </si>
  <si>
    <t>370801001</t>
  </si>
  <si>
    <t>31021847</t>
  </si>
  <si>
    <t>ООО "ТеплоЭнерго"</t>
  </si>
  <si>
    <t>3703020528</t>
  </si>
  <si>
    <t>15-03-2017 00:00:00</t>
  </si>
  <si>
    <t>30844755</t>
  </si>
  <si>
    <t>ООО "Тепловик"</t>
  </si>
  <si>
    <t>3702114043</t>
  </si>
  <si>
    <t>22-07-2015 00:00:00</t>
  </si>
  <si>
    <t>31021896</t>
  </si>
  <si>
    <t>3704009855</t>
  </si>
  <si>
    <t>14-08-2017 00:00:00</t>
  </si>
  <si>
    <t>28458355</t>
  </si>
  <si>
    <t>3711032132</t>
  </si>
  <si>
    <t>28468386</t>
  </si>
  <si>
    <t>ООО "Тепловые и электрические сети"</t>
  </si>
  <si>
    <t>3702706191</t>
  </si>
  <si>
    <t>370020100</t>
  </si>
  <si>
    <t>27589960</t>
  </si>
  <si>
    <t>ООО "Тепловые системы"</t>
  </si>
  <si>
    <t>3702504406</t>
  </si>
  <si>
    <t>01-01-2007 00:00:00</t>
  </si>
  <si>
    <t>28458275</t>
  </si>
  <si>
    <t>ООО "Тепловые энергетические системы"</t>
  </si>
  <si>
    <t>3702684131</t>
  </si>
  <si>
    <t>26611471</t>
  </si>
  <si>
    <t>ООО "ТеплокоммунСервис"</t>
  </si>
  <si>
    <t>3703043268</t>
  </si>
  <si>
    <t>31459731</t>
  </si>
  <si>
    <t>ООО "Теплопром"</t>
  </si>
  <si>
    <t>3711048439</t>
  </si>
  <si>
    <t>26407787</t>
  </si>
  <si>
    <t>ООО "Теплосервис"</t>
  </si>
  <si>
    <t>3716002519</t>
  </si>
  <si>
    <t>371601001</t>
  </si>
  <si>
    <t>26356351</t>
  </si>
  <si>
    <t>ООО "Теплосетевая компания"</t>
  </si>
  <si>
    <t>3703040531</t>
  </si>
  <si>
    <t>31401398</t>
  </si>
  <si>
    <t>ООО "Теплосети"</t>
  </si>
  <si>
    <t>3706027257</t>
  </si>
  <si>
    <t>01-01-2020 00:00:00</t>
  </si>
  <si>
    <t>26647639</t>
  </si>
  <si>
    <t>ООО "Теплоснаб"</t>
  </si>
  <si>
    <t>3703044462</t>
  </si>
  <si>
    <t>27588345</t>
  </si>
  <si>
    <t>ООО "Теплоснаб-2010"</t>
  </si>
  <si>
    <t>3702630143</t>
  </si>
  <si>
    <t>28869463</t>
  </si>
  <si>
    <t>ООО "Теплоснаб-Родники"</t>
  </si>
  <si>
    <t>3701048535</t>
  </si>
  <si>
    <t>26407761</t>
  </si>
  <si>
    <t>ООО "Теплотехническая компания"</t>
  </si>
  <si>
    <t>3725007841</t>
  </si>
  <si>
    <t>30384833</t>
  </si>
  <si>
    <t>ООО "Теплотранс"</t>
  </si>
  <si>
    <t>3701049360</t>
  </si>
  <si>
    <t>28-09-2015 00:00:00</t>
  </si>
  <si>
    <t>26550499</t>
  </si>
  <si>
    <t>ООО "Теплоцентраль"</t>
  </si>
  <si>
    <t>3720004036</t>
  </si>
  <si>
    <t>26757860</t>
  </si>
  <si>
    <t>ООО "Техуглеродресурс"</t>
  </si>
  <si>
    <t>3711026731</t>
  </si>
  <si>
    <t>28871105</t>
  </si>
  <si>
    <t>ООО "Транзит"</t>
  </si>
  <si>
    <t>3706020484</t>
  </si>
  <si>
    <t>31246126</t>
  </si>
  <si>
    <t>ООО "ТрансСнаб"</t>
  </si>
  <si>
    <t>3703021553</t>
  </si>
  <si>
    <t>28030998</t>
  </si>
  <si>
    <t>ООО "Транссервис"</t>
  </si>
  <si>
    <t>3706019376</t>
  </si>
  <si>
    <t>14-09-2012 00:00:00</t>
  </si>
  <si>
    <t>28458364</t>
  </si>
  <si>
    <t>ООО "Тэтракомсервис"</t>
  </si>
  <si>
    <t>3706017604</t>
  </si>
  <si>
    <t>26826666</t>
  </si>
  <si>
    <t>ООО "УЮТ"</t>
  </si>
  <si>
    <t>3705064880</t>
  </si>
  <si>
    <t>28508742</t>
  </si>
  <si>
    <t>ООО "Управляющая компания "Ивтекмаш"</t>
  </si>
  <si>
    <t>3702620530</t>
  </si>
  <si>
    <t>31258685</t>
  </si>
  <si>
    <t>ООО "Управляющая компания Индустриальный парк "Родники"</t>
  </si>
  <si>
    <t>3703021585</t>
  </si>
  <si>
    <t>27836114</t>
  </si>
  <si>
    <t>ООО "Управляющая компания"</t>
  </si>
  <si>
    <t>3720004950</t>
  </si>
  <si>
    <t>22-05-2009 00:00:00</t>
  </si>
  <si>
    <t>26356363</t>
  </si>
  <si>
    <t>ООО "Шуйское предприятие "Шетрик"</t>
  </si>
  <si>
    <t>3706001379</t>
  </si>
  <si>
    <t>28084679</t>
  </si>
  <si>
    <t>ООО "ШуяПромЭнерго"</t>
  </si>
  <si>
    <t>3706019062</t>
  </si>
  <si>
    <t>27-11-2012 00:00:00</t>
  </si>
  <si>
    <t>26758019</t>
  </si>
  <si>
    <t>ООО "Энергетик"</t>
  </si>
  <si>
    <t>3721008266</t>
  </si>
  <si>
    <t>26356343</t>
  </si>
  <si>
    <t>ООО "Энергосервисная компания"</t>
  </si>
  <si>
    <t>3702542673</t>
  </si>
  <si>
    <t>26514435</t>
  </si>
  <si>
    <t>ООО "Энергосетьком"</t>
  </si>
  <si>
    <t>3702083638</t>
  </si>
  <si>
    <t>27556255</t>
  </si>
  <si>
    <t>ООО "Юридическое Экспертно-консультационное бюро "Гарантия"</t>
  </si>
  <si>
    <t>3702500497</t>
  </si>
  <si>
    <t>30847091</t>
  </si>
  <si>
    <t>ООО "Яковлевский жаккард"</t>
  </si>
  <si>
    <t>3719004338</t>
  </si>
  <si>
    <t>26615140</t>
  </si>
  <si>
    <t>СПК "Афанасьевский"</t>
  </si>
  <si>
    <t>3725000839</t>
  </si>
  <si>
    <t>26356425</t>
  </si>
  <si>
    <t>СПК "Возрождение"</t>
  </si>
  <si>
    <t>3721001133</t>
  </si>
  <si>
    <t>372102001</t>
  </si>
  <si>
    <t>26372348</t>
  </si>
  <si>
    <t>СПК "Ленинский путь"</t>
  </si>
  <si>
    <t>3720000722</t>
  </si>
  <si>
    <t>26428722</t>
  </si>
  <si>
    <t>СПК (колхоз) "Милюковский"</t>
  </si>
  <si>
    <t>3725000878</t>
  </si>
  <si>
    <t>31386819</t>
  </si>
  <si>
    <t>Савинское муниципальное унитарное торгово-посредническое предприятие "Альтернатива-2"</t>
  </si>
  <si>
    <t>3722002997</t>
  </si>
  <si>
    <t>26836275</t>
  </si>
  <si>
    <t>Северная Дирекция по тепловодоснабжению структурное подразделение Центральной дирекции по тепловодоснабжению - филиала ОАО "РЖД"</t>
  </si>
  <si>
    <t>7708503727</t>
  </si>
  <si>
    <t>760445028</t>
  </si>
  <si>
    <t>26407806</t>
  </si>
  <si>
    <t>ТНВ "ООО Агромаркет и компания"</t>
  </si>
  <si>
    <t>3704561336</t>
  </si>
  <si>
    <t>28031167</t>
  </si>
  <si>
    <t>ФГБОУ ВО "Ивановская пожарно-спасательная академия ГПС МЧС России"</t>
  </si>
  <si>
    <t>3702050590</t>
  </si>
  <si>
    <t>26356459</t>
  </si>
  <si>
    <t>ФГБОУ ВО "Ивановский государственный энергетический университет им. В.И. Ленина"</t>
  </si>
  <si>
    <t>3731000308</t>
  </si>
  <si>
    <t>30903763</t>
  </si>
  <si>
    <t>ФГБУ "ЦЖКУ" МИНОБОРОНЫ РОССИИ</t>
  </si>
  <si>
    <t>7729314745</t>
  </si>
  <si>
    <t>770101001</t>
  </si>
  <si>
    <t>26372328</t>
  </si>
  <si>
    <t>ФГБУЗ МЦ "Решма" ФМБА России</t>
  </si>
  <si>
    <t>3713003497</t>
  </si>
  <si>
    <t>26356393</t>
  </si>
  <si>
    <t>ФКУ ИК-4 УФСИН России по Ивановской области</t>
  </si>
  <si>
    <t>3713005751</t>
  </si>
  <si>
    <t>30879843</t>
  </si>
  <si>
    <t>Филиал "Владимирский" ПАО "Т Плюс" (на территории Ивановской области)</t>
  </si>
  <si>
    <t>6315376946</t>
  </si>
  <si>
    <t>370245001</t>
  </si>
  <si>
    <t>26356400</t>
  </si>
  <si>
    <t>Филиал "Ивановские ПГУ" АО "Интер РАО - Электрогенерация"</t>
  </si>
  <si>
    <t>7704784450</t>
  </si>
  <si>
    <t>370443001</t>
  </si>
  <si>
    <t>26514123</t>
  </si>
  <si>
    <t>5260200603</t>
  </si>
  <si>
    <t>26358460</t>
  </si>
  <si>
    <t>Филиал ОАО "Верхневолжские магистральные нефтепроводы" - Горьковское районное нефтепроводное управление</t>
  </si>
  <si>
    <t>5260900725</t>
  </si>
  <si>
    <t>525002001</t>
  </si>
  <si>
    <t>31530586</t>
  </si>
  <si>
    <t>ЧУ "Санаторий "Актер-Плес" СТД РФ</t>
  </si>
  <si>
    <t>3719000439</t>
  </si>
  <si>
    <t>01-12-2021 00:00:00</t>
  </si>
  <si>
    <t>26356362</t>
  </si>
  <si>
    <t>Шуйское МУП ОК и ТС</t>
  </si>
  <si>
    <t>3706001241</t>
  </si>
  <si>
    <t>26356465</t>
  </si>
  <si>
    <t>ЭАО "ИФАКТ"</t>
  </si>
  <si>
    <t>3731020537</t>
  </si>
  <si>
    <t>28798643</t>
  </si>
  <si>
    <t>Ярославская дистанция гражданских сооружений СП Северной дирекции по эксплуатации зданий и сооружений СП СЖД филиала ОАО "РЖД"</t>
  </si>
  <si>
    <t>760445099</t>
  </si>
  <si>
    <t>WARM</t>
  </si>
  <si>
    <t>Департамент энергетики и тарифов Ивановской области</t>
  </si>
  <si>
    <t>03.12.2021</t>
  </si>
  <si>
    <t>54-т/8</t>
  </si>
  <si>
    <t>На сайте Департамента энергетики и тарифов Ивановской области</t>
  </si>
  <si>
    <t>155800, Ивановская область, г. Кинешма, ул. Вичугская, д. 102</t>
  </si>
  <si>
    <t>Морозов Борис Александрович</t>
  </si>
  <si>
    <t>Смирнов Максим Анатольевич</t>
  </si>
  <si>
    <t>Начальник ОППиА</t>
  </si>
  <si>
    <t>+74933191222</t>
  </si>
  <si>
    <t>plan@polikor.su</t>
  </si>
  <si>
    <t>О</t>
  </si>
  <si>
    <t>Городской округ Кинешма, Городской округ Кинешма (24705000);</t>
  </si>
  <si>
    <t>30.06.2022</t>
  </si>
  <si>
    <t>01.07.2022</t>
  </si>
  <si>
    <t>31540785</t>
  </si>
  <si>
    <t>ООО "РК-2"</t>
  </si>
  <si>
    <t>Филиал "Ивэнерго" ПАО "Россети Центр и Приволжье"</t>
  </si>
  <si>
    <t>12.01.2022 20:04:24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</si>
</sst>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35</xdr:row>
      <xdr:rowOff>0</xdr:rowOff>
    </xdr:from>
    <xdr:to>
      <xdr:col>28</xdr:col>
      <xdr:colOff>228600</xdr:colOff>
      <xdr:row>35</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11706799" y="10144699"/>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7</xdr:col>
      <xdr:colOff>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6606540" y="345948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050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15</xdr:col>
      <xdr:colOff>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2321540" y="82296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25" defaultRowHeight="11.4"/>
  <cols>
    <col min="1" max="16384" width="9.1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 customHeight="1">
      <c r="A1" s="215" t="s">
        <v>49</v>
      </c>
    </row>
    <row r="2" spans="1:20" ht="22.2">
      <c r="F2" s="1197" t="s">
        <v>491</v>
      </c>
      <c r="G2" s="1198"/>
      <c r="H2" s="1199"/>
      <c r="I2" s="436"/>
    </row>
    <row r="3" spans="1:20" ht="3" customHeight="1"/>
    <row r="4" spans="1:20" s="190" customFormat="1" ht="11.4">
      <c r="A4" s="214"/>
      <c r="B4" s="214"/>
      <c r="C4" s="214"/>
      <c r="D4" s="214"/>
      <c r="F4" s="1160" t="s">
        <v>454</v>
      </c>
      <c r="G4" s="1160"/>
      <c r="H4" s="1160"/>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5">
        <v>1</v>
      </c>
      <c r="G7" s="417" t="s">
        <v>492</v>
      </c>
      <c r="H7" s="317" t="str">
        <f>IF(dateCh="","",dateCh)</f>
        <v>14.12.2021</v>
      </c>
      <c r="I7" s="196" t="s">
        <v>493</v>
      </c>
      <c r="J7" s="334"/>
      <c r="K7" s="214"/>
      <c r="L7" s="214"/>
      <c r="M7" s="214"/>
      <c r="N7" s="214"/>
      <c r="O7" s="214"/>
      <c r="P7" s="214"/>
      <c r="Q7" s="214"/>
      <c r="R7" s="214"/>
      <c r="S7" s="214"/>
      <c r="T7" s="214"/>
    </row>
    <row r="8" spans="1:20" s="190" customFormat="1" ht="45.6">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8">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8">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600000000000001">
      <c r="A11" s="1201"/>
      <c r="B11" s="1201">
        <v>1</v>
      </c>
      <c r="C11" s="344"/>
      <c r="D11" s="344"/>
      <c r="F11" s="335" t="str">
        <f>"4."&amp;mergeValue(A11) &amp;"."&amp;mergeValue(B11)</f>
        <v>4.1.1</v>
      </c>
      <c r="G11" s="324" t="s">
        <v>593</v>
      </c>
      <c r="H11" s="317" t="str">
        <f>IF(region_name="","",region_name)</f>
        <v>Ивановская область</v>
      </c>
      <c r="I11" s="196" t="s">
        <v>499</v>
      </c>
      <c r="J11" s="334"/>
      <c r="K11" s="214"/>
      <c r="L11" s="214"/>
      <c r="M11" s="214"/>
      <c r="N11" s="214"/>
      <c r="O11" s="214"/>
      <c r="P11" s="214"/>
      <c r="Q11" s="214"/>
      <c r="R11" s="214"/>
      <c r="S11" s="214"/>
      <c r="T11" s="214"/>
    </row>
    <row r="12" spans="1:20" s="190" customFormat="1" ht="22.8">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600000000000001">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600000000000001">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600000000000001">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600000000000001">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625" defaultRowHeight="13.8"/>
  <cols>
    <col min="1" max="6" width="10.625" style="587" hidden="1" customWidth="1"/>
    <col min="7" max="8" width="9.125" style="593" hidden="1" customWidth="1"/>
    <col min="9" max="9" width="3.75" style="533" customWidth="1"/>
    <col min="10" max="11" width="3.75" style="532" customWidth="1"/>
    <col min="12" max="12" width="12.75" style="525" customWidth="1"/>
    <col min="13" max="13" width="44.75" style="525" customWidth="1"/>
    <col min="14" max="14" width="1.75" style="525" hidden="1" customWidth="1"/>
    <col min="15" max="15" width="29.75" style="525" hidden="1" customWidth="1"/>
    <col min="16" max="17" width="23.75" style="525" hidden="1" customWidth="1"/>
    <col min="18" max="18" width="11.75" style="525" customWidth="1"/>
    <col min="19" max="19" width="3.75" style="525" customWidth="1"/>
    <col min="20" max="20" width="11.75" style="525" customWidth="1"/>
    <col min="21" max="21" width="8.625" style="525" hidden="1" customWidth="1"/>
    <col min="22" max="22" width="4.75" style="525" customWidth="1"/>
    <col min="23" max="23" width="115.75" style="525" customWidth="1"/>
    <col min="24" max="25" width="10.625" style="587"/>
    <col min="26" max="26" width="11.125" style="587" customWidth="1"/>
    <col min="27" max="29" width="10.625" style="587"/>
    <col min="30" max="249" width="10.625" style="525"/>
    <col min="250" max="257" width="0" style="525" hidden="1" customWidth="1"/>
    <col min="258" max="258" width="3.75" style="525" customWidth="1"/>
    <col min="259" max="259" width="3.875" style="525" customWidth="1"/>
    <col min="260" max="260" width="3.75" style="525" customWidth="1"/>
    <col min="261" max="261" width="12.75" style="525" customWidth="1"/>
    <col min="262" max="262" width="52.75" style="525" customWidth="1"/>
    <col min="263" max="266" width="0" style="525" hidden="1" customWidth="1"/>
    <col min="267" max="267" width="12.25" style="525" customWidth="1"/>
    <col min="268" max="268" width="6.375" style="525" customWidth="1"/>
    <col min="269" max="269" width="12.25" style="525" customWidth="1"/>
    <col min="270" max="270" width="0" style="525" hidden="1" customWidth="1"/>
    <col min="271" max="271" width="3.75" style="525" customWidth="1"/>
    <col min="272" max="272" width="11.125" style="525" bestFit="1" customWidth="1"/>
    <col min="273" max="274" width="10.625" style="525"/>
    <col min="275" max="275" width="11.125" style="525" customWidth="1"/>
    <col min="276" max="505" width="10.625" style="525"/>
    <col min="506" max="513" width="0" style="525" hidden="1" customWidth="1"/>
    <col min="514" max="514" width="3.75" style="525" customWidth="1"/>
    <col min="515" max="515" width="3.875" style="525" customWidth="1"/>
    <col min="516" max="516" width="3.75" style="525" customWidth="1"/>
    <col min="517" max="517" width="12.75" style="525" customWidth="1"/>
    <col min="518" max="518" width="52.75" style="525" customWidth="1"/>
    <col min="519" max="522" width="0" style="525" hidden="1" customWidth="1"/>
    <col min="523" max="523" width="12.25" style="525" customWidth="1"/>
    <col min="524" max="524" width="6.375" style="525" customWidth="1"/>
    <col min="525" max="525" width="12.25" style="525" customWidth="1"/>
    <col min="526" max="526" width="0" style="525" hidden="1" customWidth="1"/>
    <col min="527" max="527" width="3.75" style="525" customWidth="1"/>
    <col min="528" max="528" width="11.125" style="525" bestFit="1" customWidth="1"/>
    <col min="529" max="530" width="10.625" style="525"/>
    <col min="531" max="531" width="11.125" style="525" customWidth="1"/>
    <col min="532" max="761" width="10.625" style="525"/>
    <col min="762" max="769" width="0" style="525" hidden="1" customWidth="1"/>
    <col min="770" max="770" width="3.75" style="525" customWidth="1"/>
    <col min="771" max="771" width="3.875" style="525" customWidth="1"/>
    <col min="772" max="772" width="3.75" style="525" customWidth="1"/>
    <col min="773" max="773" width="12.75" style="525" customWidth="1"/>
    <col min="774" max="774" width="52.75" style="525" customWidth="1"/>
    <col min="775" max="778" width="0" style="525" hidden="1" customWidth="1"/>
    <col min="779" max="779" width="12.25" style="525" customWidth="1"/>
    <col min="780" max="780" width="6.375" style="525" customWidth="1"/>
    <col min="781" max="781" width="12.25" style="525" customWidth="1"/>
    <col min="782" max="782" width="0" style="525" hidden="1" customWidth="1"/>
    <col min="783" max="783" width="3.75" style="525" customWidth="1"/>
    <col min="784" max="784" width="11.125" style="525" bestFit="1" customWidth="1"/>
    <col min="785" max="786" width="10.625" style="525"/>
    <col min="787" max="787" width="11.125" style="525" customWidth="1"/>
    <col min="788" max="1017" width="10.625" style="525"/>
    <col min="1018" max="1025" width="0" style="525" hidden="1" customWidth="1"/>
    <col min="1026" max="1026" width="3.75" style="525" customWidth="1"/>
    <col min="1027" max="1027" width="3.875" style="525" customWidth="1"/>
    <col min="1028" max="1028" width="3.75" style="525" customWidth="1"/>
    <col min="1029" max="1029" width="12.75" style="525" customWidth="1"/>
    <col min="1030" max="1030" width="52.75" style="525" customWidth="1"/>
    <col min="1031" max="1034" width="0" style="525" hidden="1" customWidth="1"/>
    <col min="1035" max="1035" width="12.25" style="525" customWidth="1"/>
    <col min="1036" max="1036" width="6.375" style="525" customWidth="1"/>
    <col min="1037" max="1037" width="12.25" style="525" customWidth="1"/>
    <col min="1038" max="1038" width="0" style="525" hidden="1" customWidth="1"/>
    <col min="1039" max="1039" width="3.75" style="525" customWidth="1"/>
    <col min="1040" max="1040" width="11.125" style="525" bestFit="1" customWidth="1"/>
    <col min="1041" max="1042" width="10.625" style="525"/>
    <col min="1043" max="1043" width="11.125" style="525" customWidth="1"/>
    <col min="1044" max="1273" width="10.625" style="525"/>
    <col min="1274" max="1281" width="0" style="525" hidden="1" customWidth="1"/>
    <col min="1282" max="1282" width="3.75" style="525" customWidth="1"/>
    <col min="1283" max="1283" width="3.875" style="525" customWidth="1"/>
    <col min="1284" max="1284" width="3.75" style="525" customWidth="1"/>
    <col min="1285" max="1285" width="12.75" style="525" customWidth="1"/>
    <col min="1286" max="1286" width="52.75" style="525" customWidth="1"/>
    <col min="1287" max="1290" width="0" style="525" hidden="1" customWidth="1"/>
    <col min="1291" max="1291" width="12.25" style="525" customWidth="1"/>
    <col min="1292" max="1292" width="6.375" style="525" customWidth="1"/>
    <col min="1293" max="1293" width="12.25" style="525" customWidth="1"/>
    <col min="1294" max="1294" width="0" style="525" hidden="1" customWidth="1"/>
    <col min="1295" max="1295" width="3.75" style="525" customWidth="1"/>
    <col min="1296" max="1296" width="11.125" style="525" bestFit="1" customWidth="1"/>
    <col min="1297" max="1298" width="10.625" style="525"/>
    <col min="1299" max="1299" width="11.125" style="525" customWidth="1"/>
    <col min="1300" max="1529" width="10.625" style="525"/>
    <col min="1530" max="1537" width="0" style="525" hidden="1" customWidth="1"/>
    <col min="1538" max="1538" width="3.75" style="525" customWidth="1"/>
    <col min="1539" max="1539" width="3.875" style="525" customWidth="1"/>
    <col min="1540" max="1540" width="3.75" style="525" customWidth="1"/>
    <col min="1541" max="1541" width="12.75" style="525" customWidth="1"/>
    <col min="1542" max="1542" width="52.75" style="525" customWidth="1"/>
    <col min="1543" max="1546" width="0" style="525" hidden="1" customWidth="1"/>
    <col min="1547" max="1547" width="12.25" style="525" customWidth="1"/>
    <col min="1548" max="1548" width="6.375" style="525" customWidth="1"/>
    <col min="1549" max="1549" width="12.25" style="525" customWidth="1"/>
    <col min="1550" max="1550" width="0" style="525" hidden="1" customWidth="1"/>
    <col min="1551" max="1551" width="3.75" style="525" customWidth="1"/>
    <col min="1552" max="1552" width="11.125" style="525" bestFit="1" customWidth="1"/>
    <col min="1553" max="1554" width="10.625" style="525"/>
    <col min="1555" max="1555" width="11.125" style="525" customWidth="1"/>
    <col min="1556" max="1785" width="10.625" style="525"/>
    <col min="1786" max="1793" width="0" style="525" hidden="1" customWidth="1"/>
    <col min="1794" max="1794" width="3.75" style="525" customWidth="1"/>
    <col min="1795" max="1795" width="3.875" style="525" customWidth="1"/>
    <col min="1796" max="1796" width="3.75" style="525" customWidth="1"/>
    <col min="1797" max="1797" width="12.75" style="525" customWidth="1"/>
    <col min="1798" max="1798" width="52.75" style="525" customWidth="1"/>
    <col min="1799" max="1802" width="0" style="525" hidden="1" customWidth="1"/>
    <col min="1803" max="1803" width="12.25" style="525" customWidth="1"/>
    <col min="1804" max="1804" width="6.375" style="525" customWidth="1"/>
    <col min="1805" max="1805" width="12.25" style="525" customWidth="1"/>
    <col min="1806" max="1806" width="0" style="525" hidden="1" customWidth="1"/>
    <col min="1807" max="1807" width="3.75" style="525" customWidth="1"/>
    <col min="1808" max="1808" width="11.125" style="525" bestFit="1" customWidth="1"/>
    <col min="1809" max="1810" width="10.625" style="525"/>
    <col min="1811" max="1811" width="11.125" style="525" customWidth="1"/>
    <col min="1812" max="2041" width="10.625" style="525"/>
    <col min="2042" max="2049" width="0" style="525" hidden="1" customWidth="1"/>
    <col min="2050" max="2050" width="3.75" style="525" customWidth="1"/>
    <col min="2051" max="2051" width="3.875" style="525" customWidth="1"/>
    <col min="2052" max="2052" width="3.75" style="525" customWidth="1"/>
    <col min="2053" max="2053" width="12.75" style="525" customWidth="1"/>
    <col min="2054" max="2054" width="52.75" style="525" customWidth="1"/>
    <col min="2055" max="2058" width="0" style="525" hidden="1" customWidth="1"/>
    <col min="2059" max="2059" width="12.25" style="525" customWidth="1"/>
    <col min="2060" max="2060" width="6.375" style="525" customWidth="1"/>
    <col min="2061" max="2061" width="12.25" style="525" customWidth="1"/>
    <col min="2062" max="2062" width="0" style="525" hidden="1" customWidth="1"/>
    <col min="2063" max="2063" width="3.75" style="525" customWidth="1"/>
    <col min="2064" max="2064" width="11.125" style="525" bestFit="1" customWidth="1"/>
    <col min="2065" max="2066" width="10.625" style="525"/>
    <col min="2067" max="2067" width="11.125" style="525" customWidth="1"/>
    <col min="2068" max="2297" width="10.625" style="525"/>
    <col min="2298" max="2305" width="0" style="525" hidden="1" customWidth="1"/>
    <col min="2306" max="2306" width="3.75" style="525" customWidth="1"/>
    <col min="2307" max="2307" width="3.875" style="525" customWidth="1"/>
    <col min="2308" max="2308" width="3.75" style="525" customWidth="1"/>
    <col min="2309" max="2309" width="12.75" style="525" customWidth="1"/>
    <col min="2310" max="2310" width="52.75" style="525" customWidth="1"/>
    <col min="2311" max="2314" width="0" style="525" hidden="1" customWidth="1"/>
    <col min="2315" max="2315" width="12.25" style="525" customWidth="1"/>
    <col min="2316" max="2316" width="6.375" style="525" customWidth="1"/>
    <col min="2317" max="2317" width="12.25" style="525" customWidth="1"/>
    <col min="2318" max="2318" width="0" style="525" hidden="1" customWidth="1"/>
    <col min="2319" max="2319" width="3.75" style="525" customWidth="1"/>
    <col min="2320" max="2320" width="11.125" style="525" bestFit="1" customWidth="1"/>
    <col min="2321" max="2322" width="10.625" style="525"/>
    <col min="2323" max="2323" width="11.125" style="525" customWidth="1"/>
    <col min="2324" max="2553" width="10.625" style="525"/>
    <col min="2554" max="2561" width="0" style="525" hidden="1" customWidth="1"/>
    <col min="2562" max="2562" width="3.75" style="525" customWidth="1"/>
    <col min="2563" max="2563" width="3.875" style="525" customWidth="1"/>
    <col min="2564" max="2564" width="3.75" style="525" customWidth="1"/>
    <col min="2565" max="2565" width="12.75" style="525" customWidth="1"/>
    <col min="2566" max="2566" width="52.75" style="525" customWidth="1"/>
    <col min="2567" max="2570" width="0" style="525" hidden="1" customWidth="1"/>
    <col min="2571" max="2571" width="12.25" style="525" customWidth="1"/>
    <col min="2572" max="2572" width="6.375" style="525" customWidth="1"/>
    <col min="2573" max="2573" width="12.25" style="525" customWidth="1"/>
    <col min="2574" max="2574" width="0" style="525" hidden="1" customWidth="1"/>
    <col min="2575" max="2575" width="3.75" style="525" customWidth="1"/>
    <col min="2576" max="2576" width="11.125" style="525" bestFit="1" customWidth="1"/>
    <col min="2577" max="2578" width="10.625" style="525"/>
    <col min="2579" max="2579" width="11.125" style="525" customWidth="1"/>
    <col min="2580" max="2809" width="10.625" style="525"/>
    <col min="2810" max="2817" width="0" style="525" hidden="1" customWidth="1"/>
    <col min="2818" max="2818" width="3.75" style="525" customWidth="1"/>
    <col min="2819" max="2819" width="3.875" style="525" customWidth="1"/>
    <col min="2820" max="2820" width="3.75" style="525" customWidth="1"/>
    <col min="2821" max="2821" width="12.75" style="525" customWidth="1"/>
    <col min="2822" max="2822" width="52.75" style="525" customWidth="1"/>
    <col min="2823" max="2826" width="0" style="525" hidden="1" customWidth="1"/>
    <col min="2827" max="2827" width="12.25" style="525" customWidth="1"/>
    <col min="2828" max="2828" width="6.375" style="525" customWidth="1"/>
    <col min="2829" max="2829" width="12.25" style="525" customWidth="1"/>
    <col min="2830" max="2830" width="0" style="525" hidden="1" customWidth="1"/>
    <col min="2831" max="2831" width="3.75" style="525" customWidth="1"/>
    <col min="2832" max="2832" width="11.125" style="525" bestFit="1" customWidth="1"/>
    <col min="2833" max="2834" width="10.625" style="525"/>
    <col min="2835" max="2835" width="11.125" style="525" customWidth="1"/>
    <col min="2836" max="3065" width="10.625" style="525"/>
    <col min="3066" max="3073" width="0" style="525" hidden="1" customWidth="1"/>
    <col min="3074" max="3074" width="3.75" style="525" customWidth="1"/>
    <col min="3075" max="3075" width="3.875" style="525" customWidth="1"/>
    <col min="3076" max="3076" width="3.75" style="525" customWidth="1"/>
    <col min="3077" max="3077" width="12.75" style="525" customWidth="1"/>
    <col min="3078" max="3078" width="52.75" style="525" customWidth="1"/>
    <col min="3079" max="3082" width="0" style="525" hidden="1" customWidth="1"/>
    <col min="3083" max="3083" width="12.25" style="525" customWidth="1"/>
    <col min="3084" max="3084" width="6.375" style="525" customWidth="1"/>
    <col min="3085" max="3085" width="12.25" style="525" customWidth="1"/>
    <col min="3086" max="3086" width="0" style="525" hidden="1" customWidth="1"/>
    <col min="3087" max="3087" width="3.75" style="525" customWidth="1"/>
    <col min="3088" max="3088" width="11.125" style="525" bestFit="1" customWidth="1"/>
    <col min="3089" max="3090" width="10.625" style="525"/>
    <col min="3091" max="3091" width="11.125" style="525" customWidth="1"/>
    <col min="3092" max="3321" width="10.625" style="525"/>
    <col min="3322" max="3329" width="0" style="525" hidden="1" customWidth="1"/>
    <col min="3330" max="3330" width="3.75" style="525" customWidth="1"/>
    <col min="3331" max="3331" width="3.875" style="525" customWidth="1"/>
    <col min="3332" max="3332" width="3.75" style="525" customWidth="1"/>
    <col min="3333" max="3333" width="12.75" style="525" customWidth="1"/>
    <col min="3334" max="3334" width="52.75" style="525" customWidth="1"/>
    <col min="3335" max="3338" width="0" style="525" hidden="1" customWidth="1"/>
    <col min="3339" max="3339" width="12.25" style="525" customWidth="1"/>
    <col min="3340" max="3340" width="6.375" style="525" customWidth="1"/>
    <col min="3341" max="3341" width="12.25" style="525" customWidth="1"/>
    <col min="3342" max="3342" width="0" style="525" hidden="1" customWidth="1"/>
    <col min="3343" max="3343" width="3.75" style="525" customWidth="1"/>
    <col min="3344" max="3344" width="11.125" style="525" bestFit="1" customWidth="1"/>
    <col min="3345" max="3346" width="10.625" style="525"/>
    <col min="3347" max="3347" width="11.125" style="525" customWidth="1"/>
    <col min="3348" max="3577" width="10.625" style="525"/>
    <col min="3578" max="3585" width="0" style="525" hidden="1" customWidth="1"/>
    <col min="3586" max="3586" width="3.75" style="525" customWidth="1"/>
    <col min="3587" max="3587" width="3.875" style="525" customWidth="1"/>
    <col min="3588" max="3588" width="3.75" style="525" customWidth="1"/>
    <col min="3589" max="3589" width="12.75" style="525" customWidth="1"/>
    <col min="3590" max="3590" width="52.75" style="525" customWidth="1"/>
    <col min="3591" max="3594" width="0" style="525" hidden="1" customWidth="1"/>
    <col min="3595" max="3595" width="12.25" style="525" customWidth="1"/>
    <col min="3596" max="3596" width="6.375" style="525" customWidth="1"/>
    <col min="3597" max="3597" width="12.25" style="525" customWidth="1"/>
    <col min="3598" max="3598" width="0" style="525" hidden="1" customWidth="1"/>
    <col min="3599" max="3599" width="3.75" style="525" customWidth="1"/>
    <col min="3600" max="3600" width="11.125" style="525" bestFit="1" customWidth="1"/>
    <col min="3601" max="3602" width="10.625" style="525"/>
    <col min="3603" max="3603" width="11.125" style="525" customWidth="1"/>
    <col min="3604" max="3833" width="10.625" style="525"/>
    <col min="3834" max="3841" width="0" style="525" hidden="1" customWidth="1"/>
    <col min="3842" max="3842" width="3.75" style="525" customWidth="1"/>
    <col min="3843" max="3843" width="3.875" style="525" customWidth="1"/>
    <col min="3844" max="3844" width="3.75" style="525" customWidth="1"/>
    <col min="3845" max="3845" width="12.75" style="525" customWidth="1"/>
    <col min="3846" max="3846" width="52.75" style="525" customWidth="1"/>
    <col min="3847" max="3850" width="0" style="525" hidden="1" customWidth="1"/>
    <col min="3851" max="3851" width="12.25" style="525" customWidth="1"/>
    <col min="3852" max="3852" width="6.375" style="525" customWidth="1"/>
    <col min="3853" max="3853" width="12.25" style="525" customWidth="1"/>
    <col min="3854" max="3854" width="0" style="525" hidden="1" customWidth="1"/>
    <col min="3855" max="3855" width="3.75" style="525" customWidth="1"/>
    <col min="3856" max="3856" width="11.125" style="525" bestFit="1" customWidth="1"/>
    <col min="3857" max="3858" width="10.625" style="525"/>
    <col min="3859" max="3859" width="11.125" style="525" customWidth="1"/>
    <col min="3860" max="4089" width="10.625" style="525"/>
    <col min="4090" max="4097" width="0" style="525" hidden="1" customWidth="1"/>
    <col min="4098" max="4098" width="3.75" style="525" customWidth="1"/>
    <col min="4099" max="4099" width="3.875" style="525" customWidth="1"/>
    <col min="4100" max="4100" width="3.75" style="525" customWidth="1"/>
    <col min="4101" max="4101" width="12.75" style="525" customWidth="1"/>
    <col min="4102" max="4102" width="52.75" style="525" customWidth="1"/>
    <col min="4103" max="4106" width="0" style="525" hidden="1" customWidth="1"/>
    <col min="4107" max="4107" width="12.25" style="525" customWidth="1"/>
    <col min="4108" max="4108" width="6.375" style="525" customWidth="1"/>
    <col min="4109" max="4109" width="12.25" style="525" customWidth="1"/>
    <col min="4110" max="4110" width="0" style="525" hidden="1" customWidth="1"/>
    <col min="4111" max="4111" width="3.75" style="525" customWidth="1"/>
    <col min="4112" max="4112" width="11.125" style="525" bestFit="1" customWidth="1"/>
    <col min="4113" max="4114" width="10.625" style="525"/>
    <col min="4115" max="4115" width="11.125" style="525" customWidth="1"/>
    <col min="4116" max="4345" width="10.625" style="525"/>
    <col min="4346" max="4353" width="0" style="525" hidden="1" customWidth="1"/>
    <col min="4354" max="4354" width="3.75" style="525" customWidth="1"/>
    <col min="4355" max="4355" width="3.875" style="525" customWidth="1"/>
    <col min="4356" max="4356" width="3.75" style="525" customWidth="1"/>
    <col min="4357" max="4357" width="12.75" style="525" customWidth="1"/>
    <col min="4358" max="4358" width="52.75" style="525" customWidth="1"/>
    <col min="4359" max="4362" width="0" style="525" hidden="1" customWidth="1"/>
    <col min="4363" max="4363" width="12.25" style="525" customWidth="1"/>
    <col min="4364" max="4364" width="6.375" style="525" customWidth="1"/>
    <col min="4365" max="4365" width="12.25" style="525" customWidth="1"/>
    <col min="4366" max="4366" width="0" style="525" hidden="1" customWidth="1"/>
    <col min="4367" max="4367" width="3.75" style="525" customWidth="1"/>
    <col min="4368" max="4368" width="11.125" style="525" bestFit="1" customWidth="1"/>
    <col min="4369" max="4370" width="10.625" style="525"/>
    <col min="4371" max="4371" width="11.125" style="525" customWidth="1"/>
    <col min="4372" max="4601" width="10.625" style="525"/>
    <col min="4602" max="4609" width="0" style="525" hidden="1" customWidth="1"/>
    <col min="4610" max="4610" width="3.75" style="525" customWidth="1"/>
    <col min="4611" max="4611" width="3.875" style="525" customWidth="1"/>
    <col min="4612" max="4612" width="3.75" style="525" customWidth="1"/>
    <col min="4613" max="4613" width="12.75" style="525" customWidth="1"/>
    <col min="4614" max="4614" width="52.75" style="525" customWidth="1"/>
    <col min="4615" max="4618" width="0" style="525" hidden="1" customWidth="1"/>
    <col min="4619" max="4619" width="12.25" style="525" customWidth="1"/>
    <col min="4620" max="4620" width="6.375" style="525" customWidth="1"/>
    <col min="4621" max="4621" width="12.25" style="525" customWidth="1"/>
    <col min="4622" max="4622" width="0" style="525" hidden="1" customWidth="1"/>
    <col min="4623" max="4623" width="3.75" style="525" customWidth="1"/>
    <col min="4624" max="4624" width="11.125" style="525" bestFit="1" customWidth="1"/>
    <col min="4625" max="4626" width="10.625" style="525"/>
    <col min="4627" max="4627" width="11.125" style="525" customWidth="1"/>
    <col min="4628" max="4857" width="10.625" style="525"/>
    <col min="4858" max="4865" width="0" style="525" hidden="1" customWidth="1"/>
    <col min="4866" max="4866" width="3.75" style="525" customWidth="1"/>
    <col min="4867" max="4867" width="3.875" style="525" customWidth="1"/>
    <col min="4868" max="4868" width="3.75" style="525" customWidth="1"/>
    <col min="4869" max="4869" width="12.75" style="525" customWidth="1"/>
    <col min="4870" max="4870" width="52.75" style="525" customWidth="1"/>
    <col min="4871" max="4874" width="0" style="525" hidden="1" customWidth="1"/>
    <col min="4875" max="4875" width="12.25" style="525" customWidth="1"/>
    <col min="4876" max="4876" width="6.375" style="525" customWidth="1"/>
    <col min="4877" max="4877" width="12.25" style="525" customWidth="1"/>
    <col min="4878" max="4878" width="0" style="525" hidden="1" customWidth="1"/>
    <col min="4879" max="4879" width="3.75" style="525" customWidth="1"/>
    <col min="4880" max="4880" width="11.125" style="525" bestFit="1" customWidth="1"/>
    <col min="4881" max="4882" width="10.625" style="525"/>
    <col min="4883" max="4883" width="11.125" style="525" customWidth="1"/>
    <col min="4884" max="5113" width="10.625" style="525"/>
    <col min="5114" max="5121" width="0" style="525" hidden="1" customWidth="1"/>
    <col min="5122" max="5122" width="3.75" style="525" customWidth="1"/>
    <col min="5123" max="5123" width="3.875" style="525" customWidth="1"/>
    <col min="5124" max="5124" width="3.75" style="525" customWidth="1"/>
    <col min="5125" max="5125" width="12.75" style="525" customWidth="1"/>
    <col min="5126" max="5126" width="52.75" style="525" customWidth="1"/>
    <col min="5127" max="5130" width="0" style="525" hidden="1" customWidth="1"/>
    <col min="5131" max="5131" width="12.25" style="525" customWidth="1"/>
    <col min="5132" max="5132" width="6.375" style="525" customWidth="1"/>
    <col min="5133" max="5133" width="12.25" style="525" customWidth="1"/>
    <col min="5134" max="5134" width="0" style="525" hidden="1" customWidth="1"/>
    <col min="5135" max="5135" width="3.75" style="525" customWidth="1"/>
    <col min="5136" max="5136" width="11.125" style="525" bestFit="1" customWidth="1"/>
    <col min="5137" max="5138" width="10.625" style="525"/>
    <col min="5139" max="5139" width="11.125" style="525" customWidth="1"/>
    <col min="5140" max="5369" width="10.625" style="525"/>
    <col min="5370" max="5377" width="0" style="525" hidden="1" customWidth="1"/>
    <col min="5378" max="5378" width="3.75" style="525" customWidth="1"/>
    <col min="5379" max="5379" width="3.875" style="525" customWidth="1"/>
    <col min="5380" max="5380" width="3.75" style="525" customWidth="1"/>
    <col min="5381" max="5381" width="12.75" style="525" customWidth="1"/>
    <col min="5382" max="5382" width="52.75" style="525" customWidth="1"/>
    <col min="5383" max="5386" width="0" style="525" hidden="1" customWidth="1"/>
    <col min="5387" max="5387" width="12.25" style="525" customWidth="1"/>
    <col min="5388" max="5388" width="6.375" style="525" customWidth="1"/>
    <col min="5389" max="5389" width="12.25" style="525" customWidth="1"/>
    <col min="5390" max="5390" width="0" style="525" hidden="1" customWidth="1"/>
    <col min="5391" max="5391" width="3.75" style="525" customWidth="1"/>
    <col min="5392" max="5392" width="11.125" style="525" bestFit="1" customWidth="1"/>
    <col min="5393" max="5394" width="10.625" style="525"/>
    <col min="5395" max="5395" width="11.125" style="525" customWidth="1"/>
    <col min="5396" max="5625" width="10.625" style="525"/>
    <col min="5626" max="5633" width="0" style="525" hidden="1" customWidth="1"/>
    <col min="5634" max="5634" width="3.75" style="525" customWidth="1"/>
    <col min="5635" max="5635" width="3.875" style="525" customWidth="1"/>
    <col min="5636" max="5636" width="3.75" style="525" customWidth="1"/>
    <col min="5637" max="5637" width="12.75" style="525" customWidth="1"/>
    <col min="5638" max="5638" width="52.75" style="525" customWidth="1"/>
    <col min="5639" max="5642" width="0" style="525" hidden="1" customWidth="1"/>
    <col min="5643" max="5643" width="12.25" style="525" customWidth="1"/>
    <col min="5644" max="5644" width="6.375" style="525" customWidth="1"/>
    <col min="5645" max="5645" width="12.25" style="525" customWidth="1"/>
    <col min="5646" max="5646" width="0" style="525" hidden="1" customWidth="1"/>
    <col min="5647" max="5647" width="3.75" style="525" customWidth="1"/>
    <col min="5648" max="5648" width="11.125" style="525" bestFit="1" customWidth="1"/>
    <col min="5649" max="5650" width="10.625" style="525"/>
    <col min="5651" max="5651" width="11.125" style="525" customWidth="1"/>
    <col min="5652" max="5881" width="10.625" style="525"/>
    <col min="5882" max="5889" width="0" style="525" hidden="1" customWidth="1"/>
    <col min="5890" max="5890" width="3.75" style="525" customWidth="1"/>
    <col min="5891" max="5891" width="3.875" style="525" customWidth="1"/>
    <col min="5892" max="5892" width="3.75" style="525" customWidth="1"/>
    <col min="5893" max="5893" width="12.75" style="525" customWidth="1"/>
    <col min="5894" max="5894" width="52.75" style="525" customWidth="1"/>
    <col min="5895" max="5898" width="0" style="525" hidden="1" customWidth="1"/>
    <col min="5899" max="5899" width="12.25" style="525" customWidth="1"/>
    <col min="5900" max="5900" width="6.375" style="525" customWidth="1"/>
    <col min="5901" max="5901" width="12.25" style="525" customWidth="1"/>
    <col min="5902" max="5902" width="0" style="525" hidden="1" customWidth="1"/>
    <col min="5903" max="5903" width="3.75" style="525" customWidth="1"/>
    <col min="5904" max="5904" width="11.125" style="525" bestFit="1" customWidth="1"/>
    <col min="5905" max="5906" width="10.625" style="525"/>
    <col min="5907" max="5907" width="11.125" style="525" customWidth="1"/>
    <col min="5908" max="6137" width="10.625" style="525"/>
    <col min="6138" max="6145" width="0" style="525" hidden="1" customWidth="1"/>
    <col min="6146" max="6146" width="3.75" style="525" customWidth="1"/>
    <col min="6147" max="6147" width="3.875" style="525" customWidth="1"/>
    <col min="6148" max="6148" width="3.75" style="525" customWidth="1"/>
    <col min="6149" max="6149" width="12.75" style="525" customWidth="1"/>
    <col min="6150" max="6150" width="52.75" style="525" customWidth="1"/>
    <col min="6151" max="6154" width="0" style="525" hidden="1" customWidth="1"/>
    <col min="6155" max="6155" width="12.25" style="525" customWidth="1"/>
    <col min="6156" max="6156" width="6.375" style="525" customWidth="1"/>
    <col min="6157" max="6157" width="12.25" style="525" customWidth="1"/>
    <col min="6158" max="6158" width="0" style="525" hidden="1" customWidth="1"/>
    <col min="6159" max="6159" width="3.75" style="525" customWidth="1"/>
    <col min="6160" max="6160" width="11.125" style="525" bestFit="1" customWidth="1"/>
    <col min="6161" max="6162" width="10.625" style="525"/>
    <col min="6163" max="6163" width="11.125" style="525" customWidth="1"/>
    <col min="6164" max="6393" width="10.625" style="525"/>
    <col min="6394" max="6401" width="0" style="525" hidden="1" customWidth="1"/>
    <col min="6402" max="6402" width="3.75" style="525" customWidth="1"/>
    <col min="6403" max="6403" width="3.875" style="525" customWidth="1"/>
    <col min="6404" max="6404" width="3.75" style="525" customWidth="1"/>
    <col min="6405" max="6405" width="12.75" style="525" customWidth="1"/>
    <col min="6406" max="6406" width="52.75" style="525" customWidth="1"/>
    <col min="6407" max="6410" width="0" style="525" hidden="1" customWidth="1"/>
    <col min="6411" max="6411" width="12.25" style="525" customWidth="1"/>
    <col min="6412" max="6412" width="6.375" style="525" customWidth="1"/>
    <col min="6413" max="6413" width="12.25" style="525" customWidth="1"/>
    <col min="6414" max="6414" width="0" style="525" hidden="1" customWidth="1"/>
    <col min="6415" max="6415" width="3.75" style="525" customWidth="1"/>
    <col min="6416" max="6416" width="11.125" style="525" bestFit="1" customWidth="1"/>
    <col min="6417" max="6418" width="10.625" style="525"/>
    <col min="6419" max="6419" width="11.125" style="525" customWidth="1"/>
    <col min="6420" max="6649" width="10.625" style="525"/>
    <col min="6650" max="6657" width="0" style="525" hidden="1" customWidth="1"/>
    <col min="6658" max="6658" width="3.75" style="525" customWidth="1"/>
    <col min="6659" max="6659" width="3.875" style="525" customWidth="1"/>
    <col min="6660" max="6660" width="3.75" style="525" customWidth="1"/>
    <col min="6661" max="6661" width="12.75" style="525" customWidth="1"/>
    <col min="6662" max="6662" width="52.75" style="525" customWidth="1"/>
    <col min="6663" max="6666" width="0" style="525" hidden="1" customWidth="1"/>
    <col min="6667" max="6667" width="12.25" style="525" customWidth="1"/>
    <col min="6668" max="6668" width="6.375" style="525" customWidth="1"/>
    <col min="6669" max="6669" width="12.25" style="525" customWidth="1"/>
    <col min="6670" max="6670" width="0" style="525" hidden="1" customWidth="1"/>
    <col min="6671" max="6671" width="3.75" style="525" customWidth="1"/>
    <col min="6672" max="6672" width="11.125" style="525" bestFit="1" customWidth="1"/>
    <col min="6673" max="6674" width="10.625" style="525"/>
    <col min="6675" max="6675" width="11.125" style="525" customWidth="1"/>
    <col min="6676" max="6905" width="10.625" style="525"/>
    <col min="6906" max="6913" width="0" style="525" hidden="1" customWidth="1"/>
    <col min="6914" max="6914" width="3.75" style="525" customWidth="1"/>
    <col min="6915" max="6915" width="3.875" style="525" customWidth="1"/>
    <col min="6916" max="6916" width="3.75" style="525" customWidth="1"/>
    <col min="6917" max="6917" width="12.75" style="525" customWidth="1"/>
    <col min="6918" max="6918" width="52.75" style="525" customWidth="1"/>
    <col min="6919" max="6922" width="0" style="525" hidden="1" customWidth="1"/>
    <col min="6923" max="6923" width="12.25" style="525" customWidth="1"/>
    <col min="6924" max="6924" width="6.375" style="525" customWidth="1"/>
    <col min="6925" max="6925" width="12.25" style="525" customWidth="1"/>
    <col min="6926" max="6926" width="0" style="525" hidden="1" customWidth="1"/>
    <col min="6927" max="6927" width="3.75" style="525" customWidth="1"/>
    <col min="6928" max="6928" width="11.125" style="525" bestFit="1" customWidth="1"/>
    <col min="6929" max="6930" width="10.625" style="525"/>
    <col min="6931" max="6931" width="11.125" style="525" customWidth="1"/>
    <col min="6932" max="7161" width="10.625" style="525"/>
    <col min="7162" max="7169" width="0" style="525" hidden="1" customWidth="1"/>
    <col min="7170" max="7170" width="3.75" style="525" customWidth="1"/>
    <col min="7171" max="7171" width="3.875" style="525" customWidth="1"/>
    <col min="7172" max="7172" width="3.75" style="525" customWidth="1"/>
    <col min="7173" max="7173" width="12.75" style="525" customWidth="1"/>
    <col min="7174" max="7174" width="52.75" style="525" customWidth="1"/>
    <col min="7175" max="7178" width="0" style="525" hidden="1" customWidth="1"/>
    <col min="7179" max="7179" width="12.25" style="525" customWidth="1"/>
    <col min="7180" max="7180" width="6.375" style="525" customWidth="1"/>
    <col min="7181" max="7181" width="12.25" style="525" customWidth="1"/>
    <col min="7182" max="7182" width="0" style="525" hidden="1" customWidth="1"/>
    <col min="7183" max="7183" width="3.75" style="525" customWidth="1"/>
    <col min="7184" max="7184" width="11.125" style="525" bestFit="1" customWidth="1"/>
    <col min="7185" max="7186" width="10.625" style="525"/>
    <col min="7187" max="7187" width="11.125" style="525" customWidth="1"/>
    <col min="7188" max="7417" width="10.625" style="525"/>
    <col min="7418" max="7425" width="0" style="525" hidden="1" customWidth="1"/>
    <col min="7426" max="7426" width="3.75" style="525" customWidth="1"/>
    <col min="7427" max="7427" width="3.875" style="525" customWidth="1"/>
    <col min="7428" max="7428" width="3.75" style="525" customWidth="1"/>
    <col min="7429" max="7429" width="12.75" style="525" customWidth="1"/>
    <col min="7430" max="7430" width="52.75" style="525" customWidth="1"/>
    <col min="7431" max="7434" width="0" style="525" hidden="1" customWidth="1"/>
    <col min="7435" max="7435" width="12.25" style="525" customWidth="1"/>
    <col min="7436" max="7436" width="6.375" style="525" customWidth="1"/>
    <col min="7437" max="7437" width="12.25" style="525" customWidth="1"/>
    <col min="7438" max="7438" width="0" style="525" hidden="1" customWidth="1"/>
    <col min="7439" max="7439" width="3.75" style="525" customWidth="1"/>
    <col min="7440" max="7440" width="11.125" style="525" bestFit="1" customWidth="1"/>
    <col min="7441" max="7442" width="10.625" style="525"/>
    <col min="7443" max="7443" width="11.125" style="525" customWidth="1"/>
    <col min="7444" max="7673" width="10.625" style="525"/>
    <col min="7674" max="7681" width="0" style="525" hidden="1" customWidth="1"/>
    <col min="7682" max="7682" width="3.75" style="525" customWidth="1"/>
    <col min="7683" max="7683" width="3.875" style="525" customWidth="1"/>
    <col min="7684" max="7684" width="3.75" style="525" customWidth="1"/>
    <col min="7685" max="7685" width="12.75" style="525" customWidth="1"/>
    <col min="7686" max="7686" width="52.75" style="525" customWidth="1"/>
    <col min="7687" max="7690" width="0" style="525" hidden="1" customWidth="1"/>
    <col min="7691" max="7691" width="12.25" style="525" customWidth="1"/>
    <col min="7692" max="7692" width="6.375" style="525" customWidth="1"/>
    <col min="7693" max="7693" width="12.25" style="525" customWidth="1"/>
    <col min="7694" max="7694" width="0" style="525" hidden="1" customWidth="1"/>
    <col min="7695" max="7695" width="3.75" style="525" customWidth="1"/>
    <col min="7696" max="7696" width="11.125" style="525" bestFit="1" customWidth="1"/>
    <col min="7697" max="7698" width="10.625" style="525"/>
    <col min="7699" max="7699" width="11.125" style="525" customWidth="1"/>
    <col min="7700" max="7929" width="10.625" style="525"/>
    <col min="7930" max="7937" width="0" style="525" hidden="1" customWidth="1"/>
    <col min="7938" max="7938" width="3.75" style="525" customWidth="1"/>
    <col min="7939" max="7939" width="3.875" style="525" customWidth="1"/>
    <col min="7940" max="7940" width="3.75" style="525" customWidth="1"/>
    <col min="7941" max="7941" width="12.75" style="525" customWidth="1"/>
    <col min="7942" max="7942" width="52.75" style="525" customWidth="1"/>
    <col min="7943" max="7946" width="0" style="525" hidden="1" customWidth="1"/>
    <col min="7947" max="7947" width="12.25" style="525" customWidth="1"/>
    <col min="7948" max="7948" width="6.375" style="525" customWidth="1"/>
    <col min="7949" max="7949" width="12.25" style="525" customWidth="1"/>
    <col min="7950" max="7950" width="0" style="525" hidden="1" customWidth="1"/>
    <col min="7951" max="7951" width="3.75" style="525" customWidth="1"/>
    <col min="7952" max="7952" width="11.125" style="525" bestFit="1" customWidth="1"/>
    <col min="7953" max="7954" width="10.625" style="525"/>
    <col min="7955" max="7955" width="11.125" style="525" customWidth="1"/>
    <col min="7956" max="8185" width="10.625" style="525"/>
    <col min="8186" max="8193" width="0" style="525" hidden="1" customWidth="1"/>
    <col min="8194" max="8194" width="3.75" style="525" customWidth="1"/>
    <col min="8195" max="8195" width="3.875" style="525" customWidth="1"/>
    <col min="8196" max="8196" width="3.75" style="525" customWidth="1"/>
    <col min="8197" max="8197" width="12.75" style="525" customWidth="1"/>
    <col min="8198" max="8198" width="52.75" style="525" customWidth="1"/>
    <col min="8199" max="8202" width="0" style="525" hidden="1" customWidth="1"/>
    <col min="8203" max="8203" width="12.25" style="525" customWidth="1"/>
    <col min="8204" max="8204" width="6.375" style="525" customWidth="1"/>
    <col min="8205" max="8205" width="12.25" style="525" customWidth="1"/>
    <col min="8206" max="8206" width="0" style="525" hidden="1" customWidth="1"/>
    <col min="8207" max="8207" width="3.75" style="525" customWidth="1"/>
    <col min="8208" max="8208" width="11.125" style="525" bestFit="1" customWidth="1"/>
    <col min="8209" max="8210" width="10.625" style="525"/>
    <col min="8211" max="8211" width="11.125" style="525" customWidth="1"/>
    <col min="8212" max="8441" width="10.625" style="525"/>
    <col min="8442" max="8449" width="0" style="525" hidden="1" customWidth="1"/>
    <col min="8450" max="8450" width="3.75" style="525" customWidth="1"/>
    <col min="8451" max="8451" width="3.875" style="525" customWidth="1"/>
    <col min="8452" max="8452" width="3.75" style="525" customWidth="1"/>
    <col min="8453" max="8453" width="12.75" style="525" customWidth="1"/>
    <col min="8454" max="8454" width="52.75" style="525" customWidth="1"/>
    <col min="8455" max="8458" width="0" style="525" hidden="1" customWidth="1"/>
    <col min="8459" max="8459" width="12.25" style="525" customWidth="1"/>
    <col min="8460" max="8460" width="6.375" style="525" customWidth="1"/>
    <col min="8461" max="8461" width="12.25" style="525" customWidth="1"/>
    <col min="8462" max="8462" width="0" style="525" hidden="1" customWidth="1"/>
    <col min="8463" max="8463" width="3.75" style="525" customWidth="1"/>
    <col min="8464" max="8464" width="11.125" style="525" bestFit="1" customWidth="1"/>
    <col min="8465" max="8466" width="10.625" style="525"/>
    <col min="8467" max="8467" width="11.125" style="525" customWidth="1"/>
    <col min="8468" max="8697" width="10.625" style="525"/>
    <col min="8698" max="8705" width="0" style="525" hidden="1" customWidth="1"/>
    <col min="8706" max="8706" width="3.75" style="525" customWidth="1"/>
    <col min="8707" max="8707" width="3.875" style="525" customWidth="1"/>
    <col min="8708" max="8708" width="3.75" style="525" customWidth="1"/>
    <col min="8709" max="8709" width="12.75" style="525" customWidth="1"/>
    <col min="8710" max="8710" width="52.75" style="525" customWidth="1"/>
    <col min="8711" max="8714" width="0" style="525" hidden="1" customWidth="1"/>
    <col min="8715" max="8715" width="12.25" style="525" customWidth="1"/>
    <col min="8716" max="8716" width="6.375" style="525" customWidth="1"/>
    <col min="8717" max="8717" width="12.25" style="525" customWidth="1"/>
    <col min="8718" max="8718" width="0" style="525" hidden="1" customWidth="1"/>
    <col min="8719" max="8719" width="3.75" style="525" customWidth="1"/>
    <col min="8720" max="8720" width="11.125" style="525" bestFit="1" customWidth="1"/>
    <col min="8721" max="8722" width="10.625" style="525"/>
    <col min="8723" max="8723" width="11.125" style="525" customWidth="1"/>
    <col min="8724" max="8953" width="10.625" style="525"/>
    <col min="8954" max="8961" width="0" style="525" hidden="1" customWidth="1"/>
    <col min="8962" max="8962" width="3.75" style="525" customWidth="1"/>
    <col min="8963" max="8963" width="3.875" style="525" customWidth="1"/>
    <col min="8964" max="8964" width="3.75" style="525" customWidth="1"/>
    <col min="8965" max="8965" width="12.75" style="525" customWidth="1"/>
    <col min="8966" max="8966" width="52.75" style="525" customWidth="1"/>
    <col min="8967" max="8970" width="0" style="525" hidden="1" customWidth="1"/>
    <col min="8971" max="8971" width="12.25" style="525" customWidth="1"/>
    <col min="8972" max="8972" width="6.375" style="525" customWidth="1"/>
    <col min="8973" max="8973" width="12.25" style="525" customWidth="1"/>
    <col min="8974" max="8974" width="0" style="525" hidden="1" customWidth="1"/>
    <col min="8975" max="8975" width="3.75" style="525" customWidth="1"/>
    <col min="8976" max="8976" width="11.125" style="525" bestFit="1" customWidth="1"/>
    <col min="8977" max="8978" width="10.625" style="525"/>
    <col min="8979" max="8979" width="11.125" style="525" customWidth="1"/>
    <col min="8980" max="9209" width="10.625" style="525"/>
    <col min="9210" max="9217" width="0" style="525" hidden="1" customWidth="1"/>
    <col min="9218" max="9218" width="3.75" style="525" customWidth="1"/>
    <col min="9219" max="9219" width="3.875" style="525" customWidth="1"/>
    <col min="9220" max="9220" width="3.75" style="525" customWidth="1"/>
    <col min="9221" max="9221" width="12.75" style="525" customWidth="1"/>
    <col min="9222" max="9222" width="52.75" style="525" customWidth="1"/>
    <col min="9223" max="9226" width="0" style="525" hidden="1" customWidth="1"/>
    <col min="9227" max="9227" width="12.25" style="525" customWidth="1"/>
    <col min="9228" max="9228" width="6.375" style="525" customWidth="1"/>
    <col min="9229" max="9229" width="12.25" style="525" customWidth="1"/>
    <col min="9230" max="9230" width="0" style="525" hidden="1" customWidth="1"/>
    <col min="9231" max="9231" width="3.75" style="525" customWidth="1"/>
    <col min="9232" max="9232" width="11.125" style="525" bestFit="1" customWidth="1"/>
    <col min="9233" max="9234" width="10.625" style="525"/>
    <col min="9235" max="9235" width="11.125" style="525" customWidth="1"/>
    <col min="9236" max="9465" width="10.625" style="525"/>
    <col min="9466" max="9473" width="0" style="525" hidden="1" customWidth="1"/>
    <col min="9474" max="9474" width="3.75" style="525" customWidth="1"/>
    <col min="9475" max="9475" width="3.875" style="525" customWidth="1"/>
    <col min="9476" max="9476" width="3.75" style="525" customWidth="1"/>
    <col min="9477" max="9477" width="12.75" style="525" customWidth="1"/>
    <col min="9478" max="9478" width="52.75" style="525" customWidth="1"/>
    <col min="9479" max="9482" width="0" style="525" hidden="1" customWidth="1"/>
    <col min="9483" max="9483" width="12.25" style="525" customWidth="1"/>
    <col min="9484" max="9484" width="6.375" style="525" customWidth="1"/>
    <col min="9485" max="9485" width="12.25" style="525" customWidth="1"/>
    <col min="9486" max="9486" width="0" style="525" hidden="1" customWidth="1"/>
    <col min="9487" max="9487" width="3.75" style="525" customWidth="1"/>
    <col min="9488" max="9488" width="11.125" style="525" bestFit="1" customWidth="1"/>
    <col min="9489" max="9490" width="10.625" style="525"/>
    <col min="9491" max="9491" width="11.125" style="525" customWidth="1"/>
    <col min="9492" max="9721" width="10.625" style="525"/>
    <col min="9722" max="9729" width="0" style="525" hidden="1" customWidth="1"/>
    <col min="9730" max="9730" width="3.75" style="525" customWidth="1"/>
    <col min="9731" max="9731" width="3.875" style="525" customWidth="1"/>
    <col min="9732" max="9732" width="3.75" style="525" customWidth="1"/>
    <col min="9733" max="9733" width="12.75" style="525" customWidth="1"/>
    <col min="9734" max="9734" width="52.75" style="525" customWidth="1"/>
    <col min="9735" max="9738" width="0" style="525" hidden="1" customWidth="1"/>
    <col min="9739" max="9739" width="12.25" style="525" customWidth="1"/>
    <col min="9740" max="9740" width="6.375" style="525" customWidth="1"/>
    <col min="9741" max="9741" width="12.25" style="525" customWidth="1"/>
    <col min="9742" max="9742" width="0" style="525" hidden="1" customWidth="1"/>
    <col min="9743" max="9743" width="3.75" style="525" customWidth="1"/>
    <col min="9744" max="9744" width="11.125" style="525" bestFit="1" customWidth="1"/>
    <col min="9745" max="9746" width="10.625" style="525"/>
    <col min="9747" max="9747" width="11.125" style="525" customWidth="1"/>
    <col min="9748" max="9977" width="10.625" style="525"/>
    <col min="9978" max="9985" width="0" style="525" hidden="1" customWidth="1"/>
    <col min="9986" max="9986" width="3.75" style="525" customWidth="1"/>
    <col min="9987" max="9987" width="3.875" style="525" customWidth="1"/>
    <col min="9988" max="9988" width="3.75" style="525" customWidth="1"/>
    <col min="9989" max="9989" width="12.75" style="525" customWidth="1"/>
    <col min="9990" max="9990" width="52.75" style="525" customWidth="1"/>
    <col min="9991" max="9994" width="0" style="525" hidden="1" customWidth="1"/>
    <col min="9995" max="9995" width="12.25" style="525" customWidth="1"/>
    <col min="9996" max="9996" width="6.375" style="525" customWidth="1"/>
    <col min="9997" max="9997" width="12.25" style="525" customWidth="1"/>
    <col min="9998" max="9998" width="0" style="525" hidden="1" customWidth="1"/>
    <col min="9999" max="9999" width="3.75" style="525" customWidth="1"/>
    <col min="10000" max="10000" width="11.125" style="525" bestFit="1" customWidth="1"/>
    <col min="10001" max="10002" width="10.625" style="525"/>
    <col min="10003" max="10003" width="11.125" style="525" customWidth="1"/>
    <col min="10004" max="10233" width="10.625" style="525"/>
    <col min="10234" max="10241" width="0" style="525" hidden="1" customWidth="1"/>
    <col min="10242" max="10242" width="3.75" style="525" customWidth="1"/>
    <col min="10243" max="10243" width="3.875" style="525" customWidth="1"/>
    <col min="10244" max="10244" width="3.75" style="525" customWidth="1"/>
    <col min="10245" max="10245" width="12.75" style="525" customWidth="1"/>
    <col min="10246" max="10246" width="52.75" style="525" customWidth="1"/>
    <col min="10247" max="10250" width="0" style="525" hidden="1" customWidth="1"/>
    <col min="10251" max="10251" width="12.25" style="525" customWidth="1"/>
    <col min="10252" max="10252" width="6.375" style="525" customWidth="1"/>
    <col min="10253" max="10253" width="12.25" style="525" customWidth="1"/>
    <col min="10254" max="10254" width="0" style="525" hidden="1" customWidth="1"/>
    <col min="10255" max="10255" width="3.75" style="525" customWidth="1"/>
    <col min="10256" max="10256" width="11.125" style="525" bestFit="1" customWidth="1"/>
    <col min="10257" max="10258" width="10.625" style="525"/>
    <col min="10259" max="10259" width="11.125" style="525" customWidth="1"/>
    <col min="10260" max="10489" width="10.625" style="525"/>
    <col min="10490" max="10497" width="0" style="525" hidden="1" customWidth="1"/>
    <col min="10498" max="10498" width="3.75" style="525" customWidth="1"/>
    <col min="10499" max="10499" width="3.875" style="525" customWidth="1"/>
    <col min="10500" max="10500" width="3.75" style="525" customWidth="1"/>
    <col min="10501" max="10501" width="12.75" style="525" customWidth="1"/>
    <col min="10502" max="10502" width="52.75" style="525" customWidth="1"/>
    <col min="10503" max="10506" width="0" style="525" hidden="1" customWidth="1"/>
    <col min="10507" max="10507" width="12.25" style="525" customWidth="1"/>
    <col min="10508" max="10508" width="6.375" style="525" customWidth="1"/>
    <col min="10509" max="10509" width="12.25" style="525" customWidth="1"/>
    <col min="10510" max="10510" width="0" style="525" hidden="1" customWidth="1"/>
    <col min="10511" max="10511" width="3.75" style="525" customWidth="1"/>
    <col min="10512" max="10512" width="11.125" style="525" bestFit="1" customWidth="1"/>
    <col min="10513" max="10514" width="10.625" style="525"/>
    <col min="10515" max="10515" width="11.125" style="525" customWidth="1"/>
    <col min="10516" max="10745" width="10.625" style="525"/>
    <col min="10746" max="10753" width="0" style="525" hidden="1" customWidth="1"/>
    <col min="10754" max="10754" width="3.75" style="525" customWidth="1"/>
    <col min="10755" max="10755" width="3.875" style="525" customWidth="1"/>
    <col min="10756" max="10756" width="3.75" style="525" customWidth="1"/>
    <col min="10757" max="10757" width="12.75" style="525" customWidth="1"/>
    <col min="10758" max="10758" width="52.75" style="525" customWidth="1"/>
    <col min="10759" max="10762" width="0" style="525" hidden="1" customWidth="1"/>
    <col min="10763" max="10763" width="12.25" style="525" customWidth="1"/>
    <col min="10764" max="10764" width="6.375" style="525" customWidth="1"/>
    <col min="10765" max="10765" width="12.25" style="525" customWidth="1"/>
    <col min="10766" max="10766" width="0" style="525" hidden="1" customWidth="1"/>
    <col min="10767" max="10767" width="3.75" style="525" customWidth="1"/>
    <col min="10768" max="10768" width="11.125" style="525" bestFit="1" customWidth="1"/>
    <col min="10769" max="10770" width="10.625" style="525"/>
    <col min="10771" max="10771" width="11.125" style="525" customWidth="1"/>
    <col min="10772" max="11001" width="10.625" style="525"/>
    <col min="11002" max="11009" width="0" style="525" hidden="1" customWidth="1"/>
    <col min="11010" max="11010" width="3.75" style="525" customWidth="1"/>
    <col min="11011" max="11011" width="3.875" style="525" customWidth="1"/>
    <col min="11012" max="11012" width="3.75" style="525" customWidth="1"/>
    <col min="11013" max="11013" width="12.75" style="525" customWidth="1"/>
    <col min="11014" max="11014" width="52.75" style="525" customWidth="1"/>
    <col min="11015" max="11018" width="0" style="525" hidden="1" customWidth="1"/>
    <col min="11019" max="11019" width="12.25" style="525" customWidth="1"/>
    <col min="11020" max="11020" width="6.375" style="525" customWidth="1"/>
    <col min="11021" max="11021" width="12.25" style="525" customWidth="1"/>
    <col min="11022" max="11022" width="0" style="525" hidden="1" customWidth="1"/>
    <col min="11023" max="11023" width="3.75" style="525" customWidth="1"/>
    <col min="11024" max="11024" width="11.125" style="525" bestFit="1" customWidth="1"/>
    <col min="11025" max="11026" width="10.625" style="525"/>
    <col min="11027" max="11027" width="11.125" style="525" customWidth="1"/>
    <col min="11028" max="11257" width="10.625" style="525"/>
    <col min="11258" max="11265" width="0" style="525" hidden="1" customWidth="1"/>
    <col min="11266" max="11266" width="3.75" style="525" customWidth="1"/>
    <col min="11267" max="11267" width="3.875" style="525" customWidth="1"/>
    <col min="11268" max="11268" width="3.75" style="525" customWidth="1"/>
    <col min="11269" max="11269" width="12.75" style="525" customWidth="1"/>
    <col min="11270" max="11270" width="52.75" style="525" customWidth="1"/>
    <col min="11271" max="11274" width="0" style="525" hidden="1" customWidth="1"/>
    <col min="11275" max="11275" width="12.25" style="525" customWidth="1"/>
    <col min="11276" max="11276" width="6.375" style="525" customWidth="1"/>
    <col min="11277" max="11277" width="12.25" style="525" customWidth="1"/>
    <col min="11278" max="11278" width="0" style="525" hidden="1" customWidth="1"/>
    <col min="11279" max="11279" width="3.75" style="525" customWidth="1"/>
    <col min="11280" max="11280" width="11.125" style="525" bestFit="1" customWidth="1"/>
    <col min="11281" max="11282" width="10.625" style="525"/>
    <col min="11283" max="11283" width="11.125" style="525" customWidth="1"/>
    <col min="11284" max="11513" width="10.625" style="525"/>
    <col min="11514" max="11521" width="0" style="525" hidden="1" customWidth="1"/>
    <col min="11522" max="11522" width="3.75" style="525" customWidth="1"/>
    <col min="11523" max="11523" width="3.875" style="525" customWidth="1"/>
    <col min="11524" max="11524" width="3.75" style="525" customWidth="1"/>
    <col min="11525" max="11525" width="12.75" style="525" customWidth="1"/>
    <col min="11526" max="11526" width="52.75" style="525" customWidth="1"/>
    <col min="11527" max="11530" width="0" style="525" hidden="1" customWidth="1"/>
    <col min="11531" max="11531" width="12.25" style="525" customWidth="1"/>
    <col min="11532" max="11532" width="6.375" style="525" customWidth="1"/>
    <col min="11533" max="11533" width="12.25" style="525" customWidth="1"/>
    <col min="11534" max="11534" width="0" style="525" hidden="1" customWidth="1"/>
    <col min="11535" max="11535" width="3.75" style="525" customWidth="1"/>
    <col min="11536" max="11536" width="11.125" style="525" bestFit="1" customWidth="1"/>
    <col min="11537" max="11538" width="10.625" style="525"/>
    <col min="11539" max="11539" width="11.125" style="525" customWidth="1"/>
    <col min="11540" max="11769" width="10.625" style="525"/>
    <col min="11770" max="11777" width="0" style="525" hidden="1" customWidth="1"/>
    <col min="11778" max="11778" width="3.75" style="525" customWidth="1"/>
    <col min="11779" max="11779" width="3.875" style="525" customWidth="1"/>
    <col min="11780" max="11780" width="3.75" style="525" customWidth="1"/>
    <col min="11781" max="11781" width="12.75" style="525" customWidth="1"/>
    <col min="11782" max="11782" width="52.75" style="525" customWidth="1"/>
    <col min="11783" max="11786" width="0" style="525" hidden="1" customWidth="1"/>
    <col min="11787" max="11787" width="12.25" style="525" customWidth="1"/>
    <col min="11788" max="11788" width="6.375" style="525" customWidth="1"/>
    <col min="11789" max="11789" width="12.25" style="525" customWidth="1"/>
    <col min="11790" max="11790" width="0" style="525" hidden="1" customWidth="1"/>
    <col min="11791" max="11791" width="3.75" style="525" customWidth="1"/>
    <col min="11792" max="11792" width="11.125" style="525" bestFit="1" customWidth="1"/>
    <col min="11793" max="11794" width="10.625" style="525"/>
    <col min="11795" max="11795" width="11.125" style="525" customWidth="1"/>
    <col min="11796" max="12025" width="10.625" style="525"/>
    <col min="12026" max="12033" width="0" style="525" hidden="1" customWidth="1"/>
    <col min="12034" max="12034" width="3.75" style="525" customWidth="1"/>
    <col min="12035" max="12035" width="3.875" style="525" customWidth="1"/>
    <col min="12036" max="12036" width="3.75" style="525" customWidth="1"/>
    <col min="12037" max="12037" width="12.75" style="525" customWidth="1"/>
    <col min="12038" max="12038" width="52.75" style="525" customWidth="1"/>
    <col min="12039" max="12042" width="0" style="525" hidden="1" customWidth="1"/>
    <col min="12043" max="12043" width="12.25" style="525" customWidth="1"/>
    <col min="12044" max="12044" width="6.375" style="525" customWidth="1"/>
    <col min="12045" max="12045" width="12.25" style="525" customWidth="1"/>
    <col min="12046" max="12046" width="0" style="525" hidden="1" customWidth="1"/>
    <col min="12047" max="12047" width="3.75" style="525" customWidth="1"/>
    <col min="12048" max="12048" width="11.125" style="525" bestFit="1" customWidth="1"/>
    <col min="12049" max="12050" width="10.625" style="525"/>
    <col min="12051" max="12051" width="11.125" style="525" customWidth="1"/>
    <col min="12052" max="12281" width="10.625" style="525"/>
    <col min="12282" max="12289" width="0" style="525" hidden="1" customWidth="1"/>
    <col min="12290" max="12290" width="3.75" style="525" customWidth="1"/>
    <col min="12291" max="12291" width="3.875" style="525" customWidth="1"/>
    <col min="12292" max="12292" width="3.75" style="525" customWidth="1"/>
    <col min="12293" max="12293" width="12.75" style="525" customWidth="1"/>
    <col min="12294" max="12294" width="52.75" style="525" customWidth="1"/>
    <col min="12295" max="12298" width="0" style="525" hidden="1" customWidth="1"/>
    <col min="12299" max="12299" width="12.25" style="525" customWidth="1"/>
    <col min="12300" max="12300" width="6.375" style="525" customWidth="1"/>
    <col min="12301" max="12301" width="12.25" style="525" customWidth="1"/>
    <col min="12302" max="12302" width="0" style="525" hidden="1" customWidth="1"/>
    <col min="12303" max="12303" width="3.75" style="525" customWidth="1"/>
    <col min="12304" max="12304" width="11.125" style="525" bestFit="1" customWidth="1"/>
    <col min="12305" max="12306" width="10.625" style="525"/>
    <col min="12307" max="12307" width="11.125" style="525" customWidth="1"/>
    <col min="12308" max="12537" width="10.625" style="525"/>
    <col min="12538" max="12545" width="0" style="525" hidden="1" customWidth="1"/>
    <col min="12546" max="12546" width="3.75" style="525" customWidth="1"/>
    <col min="12547" max="12547" width="3.875" style="525" customWidth="1"/>
    <col min="12548" max="12548" width="3.75" style="525" customWidth="1"/>
    <col min="12549" max="12549" width="12.75" style="525" customWidth="1"/>
    <col min="12550" max="12550" width="52.75" style="525" customWidth="1"/>
    <col min="12551" max="12554" width="0" style="525" hidden="1" customWidth="1"/>
    <col min="12555" max="12555" width="12.25" style="525" customWidth="1"/>
    <col min="12556" max="12556" width="6.375" style="525" customWidth="1"/>
    <col min="12557" max="12557" width="12.25" style="525" customWidth="1"/>
    <col min="12558" max="12558" width="0" style="525" hidden="1" customWidth="1"/>
    <col min="12559" max="12559" width="3.75" style="525" customWidth="1"/>
    <col min="12560" max="12560" width="11.125" style="525" bestFit="1" customWidth="1"/>
    <col min="12561" max="12562" width="10.625" style="525"/>
    <col min="12563" max="12563" width="11.125" style="525" customWidth="1"/>
    <col min="12564" max="12793" width="10.625" style="525"/>
    <col min="12794" max="12801" width="0" style="525" hidden="1" customWidth="1"/>
    <col min="12802" max="12802" width="3.75" style="525" customWidth="1"/>
    <col min="12803" max="12803" width="3.875" style="525" customWidth="1"/>
    <col min="12804" max="12804" width="3.75" style="525" customWidth="1"/>
    <col min="12805" max="12805" width="12.75" style="525" customWidth="1"/>
    <col min="12806" max="12806" width="52.75" style="525" customWidth="1"/>
    <col min="12807" max="12810" width="0" style="525" hidden="1" customWidth="1"/>
    <col min="12811" max="12811" width="12.25" style="525" customWidth="1"/>
    <col min="12812" max="12812" width="6.375" style="525" customWidth="1"/>
    <col min="12813" max="12813" width="12.25" style="525" customWidth="1"/>
    <col min="12814" max="12814" width="0" style="525" hidden="1" customWidth="1"/>
    <col min="12815" max="12815" width="3.75" style="525" customWidth="1"/>
    <col min="12816" max="12816" width="11.125" style="525" bestFit="1" customWidth="1"/>
    <col min="12817" max="12818" width="10.625" style="525"/>
    <col min="12819" max="12819" width="11.125" style="525" customWidth="1"/>
    <col min="12820" max="13049" width="10.625" style="525"/>
    <col min="13050" max="13057" width="0" style="525" hidden="1" customWidth="1"/>
    <col min="13058" max="13058" width="3.75" style="525" customWidth="1"/>
    <col min="13059" max="13059" width="3.875" style="525" customWidth="1"/>
    <col min="13060" max="13060" width="3.75" style="525" customWidth="1"/>
    <col min="13061" max="13061" width="12.75" style="525" customWidth="1"/>
    <col min="13062" max="13062" width="52.75" style="525" customWidth="1"/>
    <col min="13063" max="13066" width="0" style="525" hidden="1" customWidth="1"/>
    <col min="13067" max="13067" width="12.25" style="525" customWidth="1"/>
    <col min="13068" max="13068" width="6.375" style="525" customWidth="1"/>
    <col min="13069" max="13069" width="12.25" style="525" customWidth="1"/>
    <col min="13070" max="13070" width="0" style="525" hidden="1" customWidth="1"/>
    <col min="13071" max="13071" width="3.75" style="525" customWidth="1"/>
    <col min="13072" max="13072" width="11.125" style="525" bestFit="1" customWidth="1"/>
    <col min="13073" max="13074" width="10.625" style="525"/>
    <col min="13075" max="13075" width="11.125" style="525" customWidth="1"/>
    <col min="13076" max="13305" width="10.625" style="525"/>
    <col min="13306" max="13313" width="0" style="525" hidden="1" customWidth="1"/>
    <col min="13314" max="13314" width="3.75" style="525" customWidth="1"/>
    <col min="13315" max="13315" width="3.875" style="525" customWidth="1"/>
    <col min="13316" max="13316" width="3.75" style="525" customWidth="1"/>
    <col min="13317" max="13317" width="12.75" style="525" customWidth="1"/>
    <col min="13318" max="13318" width="52.75" style="525" customWidth="1"/>
    <col min="13319" max="13322" width="0" style="525" hidden="1" customWidth="1"/>
    <col min="13323" max="13323" width="12.25" style="525" customWidth="1"/>
    <col min="13324" max="13324" width="6.375" style="525" customWidth="1"/>
    <col min="13325" max="13325" width="12.25" style="525" customWidth="1"/>
    <col min="13326" max="13326" width="0" style="525" hidden="1" customWidth="1"/>
    <col min="13327" max="13327" width="3.75" style="525" customWidth="1"/>
    <col min="13328" max="13328" width="11.125" style="525" bestFit="1" customWidth="1"/>
    <col min="13329" max="13330" width="10.625" style="525"/>
    <col min="13331" max="13331" width="11.125" style="525" customWidth="1"/>
    <col min="13332" max="13561" width="10.625" style="525"/>
    <col min="13562" max="13569" width="0" style="525" hidden="1" customWidth="1"/>
    <col min="13570" max="13570" width="3.75" style="525" customWidth="1"/>
    <col min="13571" max="13571" width="3.875" style="525" customWidth="1"/>
    <col min="13572" max="13572" width="3.75" style="525" customWidth="1"/>
    <col min="13573" max="13573" width="12.75" style="525" customWidth="1"/>
    <col min="13574" max="13574" width="52.75" style="525" customWidth="1"/>
    <col min="13575" max="13578" width="0" style="525" hidden="1" customWidth="1"/>
    <col min="13579" max="13579" width="12.25" style="525" customWidth="1"/>
    <col min="13580" max="13580" width="6.375" style="525" customWidth="1"/>
    <col min="13581" max="13581" width="12.25" style="525" customWidth="1"/>
    <col min="13582" max="13582" width="0" style="525" hidden="1" customWidth="1"/>
    <col min="13583" max="13583" width="3.75" style="525" customWidth="1"/>
    <col min="13584" max="13584" width="11.125" style="525" bestFit="1" customWidth="1"/>
    <col min="13585" max="13586" width="10.625" style="525"/>
    <col min="13587" max="13587" width="11.125" style="525" customWidth="1"/>
    <col min="13588" max="13817" width="10.625" style="525"/>
    <col min="13818" max="13825" width="0" style="525" hidden="1" customWidth="1"/>
    <col min="13826" max="13826" width="3.75" style="525" customWidth="1"/>
    <col min="13827" max="13827" width="3.875" style="525" customWidth="1"/>
    <col min="13828" max="13828" width="3.75" style="525" customWidth="1"/>
    <col min="13829" max="13829" width="12.75" style="525" customWidth="1"/>
    <col min="13830" max="13830" width="52.75" style="525" customWidth="1"/>
    <col min="13831" max="13834" width="0" style="525" hidden="1" customWidth="1"/>
    <col min="13835" max="13835" width="12.25" style="525" customWidth="1"/>
    <col min="13836" max="13836" width="6.375" style="525" customWidth="1"/>
    <col min="13837" max="13837" width="12.25" style="525" customWidth="1"/>
    <col min="13838" max="13838" width="0" style="525" hidden="1" customWidth="1"/>
    <col min="13839" max="13839" width="3.75" style="525" customWidth="1"/>
    <col min="13840" max="13840" width="11.125" style="525" bestFit="1" customWidth="1"/>
    <col min="13841" max="13842" width="10.625" style="525"/>
    <col min="13843" max="13843" width="11.125" style="525" customWidth="1"/>
    <col min="13844" max="14073" width="10.625" style="525"/>
    <col min="14074" max="14081" width="0" style="525" hidden="1" customWidth="1"/>
    <col min="14082" max="14082" width="3.75" style="525" customWidth="1"/>
    <col min="14083" max="14083" width="3.875" style="525" customWidth="1"/>
    <col min="14084" max="14084" width="3.75" style="525" customWidth="1"/>
    <col min="14085" max="14085" width="12.75" style="525" customWidth="1"/>
    <col min="14086" max="14086" width="52.75" style="525" customWidth="1"/>
    <col min="14087" max="14090" width="0" style="525" hidden="1" customWidth="1"/>
    <col min="14091" max="14091" width="12.25" style="525" customWidth="1"/>
    <col min="14092" max="14092" width="6.375" style="525" customWidth="1"/>
    <col min="14093" max="14093" width="12.25" style="525" customWidth="1"/>
    <col min="14094" max="14094" width="0" style="525" hidden="1" customWidth="1"/>
    <col min="14095" max="14095" width="3.75" style="525" customWidth="1"/>
    <col min="14096" max="14096" width="11.125" style="525" bestFit="1" customWidth="1"/>
    <col min="14097" max="14098" width="10.625" style="525"/>
    <col min="14099" max="14099" width="11.125" style="525" customWidth="1"/>
    <col min="14100" max="14329" width="10.625" style="525"/>
    <col min="14330" max="14337" width="0" style="525" hidden="1" customWidth="1"/>
    <col min="14338" max="14338" width="3.75" style="525" customWidth="1"/>
    <col min="14339" max="14339" width="3.875" style="525" customWidth="1"/>
    <col min="14340" max="14340" width="3.75" style="525" customWidth="1"/>
    <col min="14341" max="14341" width="12.75" style="525" customWidth="1"/>
    <col min="14342" max="14342" width="52.75" style="525" customWidth="1"/>
    <col min="14343" max="14346" width="0" style="525" hidden="1" customWidth="1"/>
    <col min="14347" max="14347" width="12.25" style="525" customWidth="1"/>
    <col min="14348" max="14348" width="6.375" style="525" customWidth="1"/>
    <col min="14349" max="14349" width="12.25" style="525" customWidth="1"/>
    <col min="14350" max="14350" width="0" style="525" hidden="1" customWidth="1"/>
    <col min="14351" max="14351" width="3.75" style="525" customWidth="1"/>
    <col min="14352" max="14352" width="11.125" style="525" bestFit="1" customWidth="1"/>
    <col min="14353" max="14354" width="10.625" style="525"/>
    <col min="14355" max="14355" width="11.125" style="525" customWidth="1"/>
    <col min="14356" max="14585" width="10.625" style="525"/>
    <col min="14586" max="14593" width="0" style="525" hidden="1" customWidth="1"/>
    <col min="14594" max="14594" width="3.75" style="525" customWidth="1"/>
    <col min="14595" max="14595" width="3.875" style="525" customWidth="1"/>
    <col min="14596" max="14596" width="3.75" style="525" customWidth="1"/>
    <col min="14597" max="14597" width="12.75" style="525" customWidth="1"/>
    <col min="14598" max="14598" width="52.75" style="525" customWidth="1"/>
    <col min="14599" max="14602" width="0" style="525" hidden="1" customWidth="1"/>
    <col min="14603" max="14603" width="12.25" style="525" customWidth="1"/>
    <col min="14604" max="14604" width="6.375" style="525" customWidth="1"/>
    <col min="14605" max="14605" width="12.25" style="525" customWidth="1"/>
    <col min="14606" max="14606" width="0" style="525" hidden="1" customWidth="1"/>
    <col min="14607" max="14607" width="3.75" style="525" customWidth="1"/>
    <col min="14608" max="14608" width="11.125" style="525" bestFit="1" customWidth="1"/>
    <col min="14609" max="14610" width="10.625" style="525"/>
    <col min="14611" max="14611" width="11.125" style="525" customWidth="1"/>
    <col min="14612" max="14841" width="10.625" style="525"/>
    <col min="14842" max="14849" width="0" style="525" hidden="1" customWidth="1"/>
    <col min="14850" max="14850" width="3.75" style="525" customWidth="1"/>
    <col min="14851" max="14851" width="3.875" style="525" customWidth="1"/>
    <col min="14852" max="14852" width="3.75" style="525" customWidth="1"/>
    <col min="14853" max="14853" width="12.75" style="525" customWidth="1"/>
    <col min="14854" max="14854" width="52.75" style="525" customWidth="1"/>
    <col min="14855" max="14858" width="0" style="525" hidden="1" customWidth="1"/>
    <col min="14859" max="14859" width="12.25" style="525" customWidth="1"/>
    <col min="14860" max="14860" width="6.375" style="525" customWidth="1"/>
    <col min="14861" max="14861" width="12.25" style="525" customWidth="1"/>
    <col min="14862" max="14862" width="0" style="525" hidden="1" customWidth="1"/>
    <col min="14863" max="14863" width="3.75" style="525" customWidth="1"/>
    <col min="14864" max="14864" width="11.125" style="525" bestFit="1" customWidth="1"/>
    <col min="14865" max="14866" width="10.625" style="525"/>
    <col min="14867" max="14867" width="11.125" style="525" customWidth="1"/>
    <col min="14868" max="15097" width="10.625" style="525"/>
    <col min="15098" max="15105" width="0" style="525" hidden="1" customWidth="1"/>
    <col min="15106" max="15106" width="3.75" style="525" customWidth="1"/>
    <col min="15107" max="15107" width="3.875" style="525" customWidth="1"/>
    <col min="15108" max="15108" width="3.75" style="525" customWidth="1"/>
    <col min="15109" max="15109" width="12.75" style="525" customWidth="1"/>
    <col min="15110" max="15110" width="52.75" style="525" customWidth="1"/>
    <col min="15111" max="15114" width="0" style="525" hidden="1" customWidth="1"/>
    <col min="15115" max="15115" width="12.25" style="525" customWidth="1"/>
    <col min="15116" max="15116" width="6.375" style="525" customWidth="1"/>
    <col min="15117" max="15117" width="12.25" style="525" customWidth="1"/>
    <col min="15118" max="15118" width="0" style="525" hidden="1" customWidth="1"/>
    <col min="15119" max="15119" width="3.75" style="525" customWidth="1"/>
    <col min="15120" max="15120" width="11.125" style="525" bestFit="1" customWidth="1"/>
    <col min="15121" max="15122" width="10.625" style="525"/>
    <col min="15123" max="15123" width="11.125" style="525" customWidth="1"/>
    <col min="15124" max="15353" width="10.625" style="525"/>
    <col min="15354" max="15361" width="0" style="525" hidden="1" customWidth="1"/>
    <col min="15362" max="15362" width="3.75" style="525" customWidth="1"/>
    <col min="15363" max="15363" width="3.875" style="525" customWidth="1"/>
    <col min="15364" max="15364" width="3.75" style="525" customWidth="1"/>
    <col min="15365" max="15365" width="12.75" style="525" customWidth="1"/>
    <col min="15366" max="15366" width="52.75" style="525" customWidth="1"/>
    <col min="15367" max="15370" width="0" style="525" hidden="1" customWidth="1"/>
    <col min="15371" max="15371" width="12.25" style="525" customWidth="1"/>
    <col min="15372" max="15372" width="6.375" style="525" customWidth="1"/>
    <col min="15373" max="15373" width="12.25" style="525" customWidth="1"/>
    <col min="15374" max="15374" width="0" style="525" hidden="1" customWidth="1"/>
    <col min="15375" max="15375" width="3.75" style="525" customWidth="1"/>
    <col min="15376" max="15376" width="11.125" style="525" bestFit="1" customWidth="1"/>
    <col min="15377" max="15378" width="10.625" style="525"/>
    <col min="15379" max="15379" width="11.125" style="525" customWidth="1"/>
    <col min="15380" max="15609" width="10.625" style="525"/>
    <col min="15610" max="15617" width="0" style="525" hidden="1" customWidth="1"/>
    <col min="15618" max="15618" width="3.75" style="525" customWidth="1"/>
    <col min="15619" max="15619" width="3.875" style="525" customWidth="1"/>
    <col min="15620" max="15620" width="3.75" style="525" customWidth="1"/>
    <col min="15621" max="15621" width="12.75" style="525" customWidth="1"/>
    <col min="15622" max="15622" width="52.75" style="525" customWidth="1"/>
    <col min="15623" max="15626" width="0" style="525" hidden="1" customWidth="1"/>
    <col min="15627" max="15627" width="12.25" style="525" customWidth="1"/>
    <col min="15628" max="15628" width="6.375" style="525" customWidth="1"/>
    <col min="15629" max="15629" width="12.25" style="525" customWidth="1"/>
    <col min="15630" max="15630" width="0" style="525" hidden="1" customWidth="1"/>
    <col min="15631" max="15631" width="3.75" style="525" customWidth="1"/>
    <col min="15632" max="15632" width="11.125" style="525" bestFit="1" customWidth="1"/>
    <col min="15633" max="15634" width="10.625" style="525"/>
    <col min="15635" max="15635" width="11.125" style="525" customWidth="1"/>
    <col min="15636" max="15865" width="10.625" style="525"/>
    <col min="15866" max="15873" width="0" style="525" hidden="1" customWidth="1"/>
    <col min="15874" max="15874" width="3.75" style="525" customWidth="1"/>
    <col min="15875" max="15875" width="3.875" style="525" customWidth="1"/>
    <col min="15876" max="15876" width="3.75" style="525" customWidth="1"/>
    <col min="15877" max="15877" width="12.75" style="525" customWidth="1"/>
    <col min="15878" max="15878" width="52.75" style="525" customWidth="1"/>
    <col min="15879" max="15882" width="0" style="525" hidden="1" customWidth="1"/>
    <col min="15883" max="15883" width="12.25" style="525" customWidth="1"/>
    <col min="15884" max="15884" width="6.375" style="525" customWidth="1"/>
    <col min="15885" max="15885" width="12.25" style="525" customWidth="1"/>
    <col min="15886" max="15886" width="0" style="525" hidden="1" customWidth="1"/>
    <col min="15887" max="15887" width="3.75" style="525" customWidth="1"/>
    <col min="15888" max="15888" width="11.125" style="525" bestFit="1" customWidth="1"/>
    <col min="15889" max="15890" width="10.625" style="525"/>
    <col min="15891" max="15891" width="11.125" style="525" customWidth="1"/>
    <col min="15892" max="16121" width="10.625" style="525"/>
    <col min="16122" max="16129" width="0" style="525" hidden="1" customWidth="1"/>
    <col min="16130" max="16130" width="3.75" style="525" customWidth="1"/>
    <col min="16131" max="16131" width="3.875" style="525" customWidth="1"/>
    <col min="16132" max="16132" width="3.75" style="525" customWidth="1"/>
    <col min="16133" max="16133" width="12.75" style="525" customWidth="1"/>
    <col min="16134" max="16134" width="52.75" style="525" customWidth="1"/>
    <col min="16135" max="16138" width="0" style="525" hidden="1" customWidth="1"/>
    <col min="16139" max="16139" width="12.25" style="525" customWidth="1"/>
    <col min="16140" max="16140" width="6.375" style="525" customWidth="1"/>
    <col min="16141" max="16141" width="12.25" style="525" customWidth="1"/>
    <col min="16142" max="16142" width="0" style="525" hidden="1" customWidth="1"/>
    <col min="16143" max="16143" width="3.75" style="525" customWidth="1"/>
    <col min="16144" max="16144" width="11.125" style="525" bestFit="1" customWidth="1"/>
    <col min="16145" max="16146" width="10.625" style="525"/>
    <col min="16147" max="16147" width="11.125" style="525" customWidth="1"/>
    <col min="16148" max="16384" width="10.6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9" t="s">
        <v>632</v>
      </c>
      <c r="M5" s="1229"/>
      <c r="N5" s="1229"/>
      <c r="O5" s="1229"/>
      <c r="P5" s="1229"/>
      <c r="Q5" s="1229"/>
      <c r="R5" s="1229"/>
      <c r="S5" s="1229"/>
      <c r="T5" s="1229"/>
      <c r="U5" s="666"/>
    </row>
    <row r="6" spans="1:29" ht="3" customHeight="1">
      <c r="J6" s="531"/>
      <c r="K6" s="531"/>
      <c r="L6" s="526"/>
      <c r="M6" s="526"/>
      <c r="N6" s="526"/>
      <c r="O6" s="530"/>
      <c r="P6" s="530"/>
      <c r="Q6" s="530"/>
      <c r="R6" s="530"/>
      <c r="S6" s="530"/>
      <c r="T6" s="530"/>
      <c r="U6" s="530"/>
      <c r="V6" s="534"/>
    </row>
    <row r="7" spans="1:29" s="572" customFormat="1" ht="34.200000000000003">
      <c r="A7" s="592"/>
      <c r="B7" s="592"/>
      <c r="C7" s="592"/>
      <c r="D7" s="592"/>
      <c r="E7" s="592"/>
      <c r="F7" s="592"/>
      <c r="G7" s="592"/>
      <c r="H7" s="592"/>
      <c r="L7" s="501"/>
      <c r="M7" s="619" t="s">
        <v>502</v>
      </c>
      <c r="N7" s="668"/>
      <c r="O7" s="1206" t="str">
        <f>IF(NameOrPr_ch="",IF(NameOrPr="","",NameOrPr),NameOrPr_ch)</f>
        <v>Департамент энергетики и тарифов Ивановской области</v>
      </c>
      <c r="P7" s="1206"/>
      <c r="Q7" s="1206"/>
      <c r="R7" s="1206"/>
      <c r="S7" s="1206"/>
      <c r="T7" s="1206"/>
      <c r="U7" s="584"/>
      <c r="V7" s="584"/>
      <c r="W7" s="521"/>
      <c r="X7" s="592"/>
      <c r="Y7" s="592"/>
      <c r="Z7" s="592"/>
      <c r="AA7" s="592"/>
      <c r="AB7" s="592"/>
      <c r="AC7" s="592"/>
    </row>
    <row r="8" spans="1:29" s="572" customFormat="1" ht="18.600000000000001">
      <c r="A8" s="592"/>
      <c r="B8" s="592"/>
      <c r="C8" s="592"/>
      <c r="D8" s="592"/>
      <c r="E8" s="592"/>
      <c r="F8" s="592"/>
      <c r="G8" s="592"/>
      <c r="H8" s="592"/>
      <c r="L8" s="501"/>
      <c r="M8" s="619" t="s">
        <v>597</v>
      </c>
      <c r="N8" s="668"/>
      <c r="O8" s="1206" t="str">
        <f>IF(datePr_ch="",IF(datePr="","",datePr),datePr_ch)</f>
        <v>03.12.2021</v>
      </c>
      <c r="P8" s="1206"/>
      <c r="Q8" s="1206"/>
      <c r="R8" s="1206"/>
      <c r="S8" s="1206"/>
      <c r="T8" s="1206"/>
      <c r="U8" s="584"/>
      <c r="V8" s="584"/>
      <c r="W8" s="521"/>
      <c r="X8" s="592"/>
      <c r="Y8" s="592"/>
      <c r="Z8" s="592"/>
      <c r="AA8" s="592"/>
      <c r="AB8" s="592"/>
      <c r="AC8" s="592"/>
    </row>
    <row r="9" spans="1:29" s="572" customFormat="1" ht="18.600000000000001">
      <c r="A9" s="592"/>
      <c r="B9" s="592"/>
      <c r="C9" s="592"/>
      <c r="D9" s="592"/>
      <c r="E9" s="592"/>
      <c r="F9" s="592"/>
      <c r="G9" s="592"/>
      <c r="H9" s="592"/>
      <c r="L9" s="554"/>
      <c r="M9" s="619" t="s">
        <v>596</v>
      </c>
      <c r="N9" s="668"/>
      <c r="O9" s="1206" t="str">
        <f>IF(numberPr_ch="",IF(numberPr="","",numberPr),numberPr_ch)</f>
        <v>54-т/8</v>
      </c>
      <c r="P9" s="1206"/>
      <c r="Q9" s="1206"/>
      <c r="R9" s="1206"/>
      <c r="S9" s="1206"/>
      <c r="T9" s="1206"/>
      <c r="U9" s="584"/>
      <c r="V9" s="584"/>
      <c r="W9" s="521"/>
      <c r="X9" s="592"/>
      <c r="Y9" s="592"/>
      <c r="Z9" s="592"/>
      <c r="AA9" s="592"/>
      <c r="AB9" s="592"/>
      <c r="AC9" s="592"/>
    </row>
    <row r="10" spans="1:29" s="572" customFormat="1" ht="22.8">
      <c r="A10" s="592"/>
      <c r="B10" s="592"/>
      <c r="C10" s="592"/>
      <c r="D10" s="592"/>
      <c r="E10" s="592"/>
      <c r="F10" s="592"/>
      <c r="G10" s="592"/>
      <c r="H10" s="592"/>
      <c r="L10" s="554"/>
      <c r="M10" s="619" t="s">
        <v>501</v>
      </c>
      <c r="N10" s="668"/>
      <c r="O10" s="1206" t="str">
        <f>IF(IstPub_ch="",IF(IstPub="","",IstPub),IstPub_ch)</f>
        <v>На сайте Департамента энергетики и тарифов Ивановской области</v>
      </c>
      <c r="P10" s="1206"/>
      <c r="Q10" s="1206"/>
      <c r="R10" s="1206"/>
      <c r="S10" s="1206"/>
      <c r="T10" s="1206"/>
      <c r="U10" s="584"/>
      <c r="V10" s="584"/>
      <c r="W10" s="521"/>
      <c r="X10" s="592"/>
      <c r="Y10" s="592"/>
      <c r="Z10" s="592"/>
      <c r="AA10" s="592"/>
      <c r="AB10" s="592"/>
      <c r="AC10" s="592"/>
    </row>
    <row r="11" spans="1:29" s="572" customFormat="1" ht="11.4"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c r="AC11" s="592"/>
    </row>
    <row r="12" spans="1:29">
      <c r="J12" s="531"/>
      <c r="K12" s="531"/>
      <c r="L12" s="526"/>
      <c r="M12" s="526"/>
      <c r="N12" s="504"/>
      <c r="O12" s="1207"/>
      <c r="P12" s="1207"/>
      <c r="Q12" s="1207"/>
      <c r="R12" s="1207"/>
      <c r="S12" s="1207"/>
      <c r="T12" s="1207"/>
      <c r="U12" s="1207"/>
    </row>
    <row r="13" spans="1:29">
      <c r="J13" s="531"/>
      <c r="K13" s="531"/>
      <c r="L13" s="1160" t="s">
        <v>454</v>
      </c>
      <c r="M13" s="1160"/>
      <c r="N13" s="1160"/>
      <c r="O13" s="1160"/>
      <c r="P13" s="1160"/>
      <c r="Q13" s="1160"/>
      <c r="R13" s="1160"/>
      <c r="S13" s="1160"/>
      <c r="T13" s="1160"/>
      <c r="U13" s="1160"/>
      <c r="V13" s="1160"/>
      <c r="W13" s="1160" t="s">
        <v>455</v>
      </c>
    </row>
    <row r="14" spans="1:29" ht="14.25" customHeight="1">
      <c r="J14" s="531"/>
      <c r="K14" s="531"/>
      <c r="L14" s="1213" t="s">
        <v>92</v>
      </c>
      <c r="M14" s="1213" t="s">
        <v>640</v>
      </c>
      <c r="N14" s="663"/>
      <c r="O14" s="1214" t="s">
        <v>642</v>
      </c>
      <c r="P14" s="1215"/>
      <c r="Q14" s="1215"/>
      <c r="R14" s="1215"/>
      <c r="S14" s="1215"/>
      <c r="T14" s="1216"/>
      <c r="U14" s="1224" t="s">
        <v>341</v>
      </c>
      <c r="V14" s="1210" t="s">
        <v>275</v>
      </c>
      <c r="W14" s="1160"/>
    </row>
    <row r="15" spans="1:29" ht="14.25" customHeight="1">
      <c r="J15" s="531"/>
      <c r="K15" s="531"/>
      <c r="L15" s="1213"/>
      <c r="M15" s="1213"/>
      <c r="N15" s="664"/>
      <c r="O15" s="1219" t="s">
        <v>606</v>
      </c>
      <c r="P15" s="1217" t="s">
        <v>271</v>
      </c>
      <c r="Q15" s="1218"/>
      <c r="R15" s="1221" t="s">
        <v>655</v>
      </c>
      <c r="S15" s="1222"/>
      <c r="T15" s="1223"/>
      <c r="U15" s="1225"/>
      <c r="V15" s="1211"/>
      <c r="W15" s="1160"/>
    </row>
    <row r="16" spans="1:29" ht="33.75" customHeight="1">
      <c r="J16" s="531"/>
      <c r="K16" s="531"/>
      <c r="L16" s="1213"/>
      <c r="M16" s="1213"/>
      <c r="N16" s="665"/>
      <c r="O16" s="1220"/>
      <c r="P16" s="537" t="s">
        <v>607</v>
      </c>
      <c r="Q16" s="537" t="s">
        <v>6</v>
      </c>
      <c r="R16" s="538" t="s">
        <v>274</v>
      </c>
      <c r="S16" s="1208" t="s">
        <v>273</v>
      </c>
      <c r="T16" s="1209"/>
      <c r="U16" s="1226"/>
      <c r="V16" s="1212"/>
      <c r="W16" s="116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9" ht="22.8">
      <c r="A18" s="1232">
        <v>1</v>
      </c>
      <c r="B18" s="867"/>
      <c r="C18" s="867"/>
      <c r="D18" s="867"/>
      <c r="E18" s="868"/>
      <c r="F18" s="869"/>
      <c r="G18" s="869"/>
      <c r="H18" s="869"/>
      <c r="I18" s="870"/>
      <c r="J18" s="865"/>
      <c r="K18" s="872"/>
      <c r="L18" s="595">
        <f>mergeValue(A18)</f>
        <v>1</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c r="AC18" s="591"/>
    </row>
    <row r="19" spans="1:29" ht="34.200000000000003">
      <c r="A19" s="1232"/>
      <c r="B19" s="1232">
        <v>1</v>
      </c>
      <c r="C19" s="867"/>
      <c r="D19" s="867"/>
      <c r="E19" s="869"/>
      <c r="F19" s="869"/>
      <c r="G19" s="869"/>
      <c r="H19" s="869"/>
      <c r="I19" s="864"/>
      <c r="J19" s="863"/>
      <c r="K19" s="866"/>
      <c r="L19" s="595" t="str">
        <f>mergeValue(A19) &amp;"."&amp; mergeValue(B19)</f>
        <v>1.1</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c r="AC19" s="591"/>
    </row>
    <row r="20" spans="1:29" ht="22.8">
      <c r="A20" s="1232"/>
      <c r="B20" s="1232"/>
      <c r="C20" s="1232">
        <v>1</v>
      </c>
      <c r="D20" s="867"/>
      <c r="E20" s="869"/>
      <c r="F20" s="869"/>
      <c r="G20" s="869"/>
      <c r="H20" s="869"/>
      <c r="I20" s="871"/>
      <c r="J20" s="863"/>
      <c r="K20" s="866"/>
      <c r="L20" s="595" t="str">
        <f>mergeValue(A20) &amp;"."&amp; mergeValue(B20)&amp;"."&amp; mergeValue(C20)</f>
        <v>1.1.1</v>
      </c>
      <c r="M20" s="549" t="s">
        <v>7</v>
      </c>
      <c r="N20" s="648"/>
      <c r="O20" s="1233"/>
      <c r="P20" s="1233"/>
      <c r="Q20" s="1233"/>
      <c r="R20" s="1233"/>
      <c r="S20" s="1233"/>
      <c r="T20" s="1233"/>
      <c r="U20" s="1233"/>
      <c r="V20" s="1233"/>
      <c r="W20" s="632" t="s">
        <v>634</v>
      </c>
      <c r="Y20" s="591"/>
      <c r="Z20" s="591" t="str">
        <f t="shared" si="0"/>
        <v xml:space="preserve">Наименование системы теплоснабжения </v>
      </c>
      <c r="AA20" s="591"/>
      <c r="AB20" s="591"/>
      <c r="AC20" s="591"/>
    </row>
    <row r="21" spans="1:29" ht="22.8">
      <c r="A21" s="1232"/>
      <c r="B21" s="1232"/>
      <c r="C21" s="1232"/>
      <c r="D21" s="1232">
        <v>1</v>
      </c>
      <c r="E21" s="869"/>
      <c r="F21" s="869"/>
      <c r="G21" s="869"/>
      <c r="H21" s="869"/>
      <c r="I21" s="871"/>
      <c r="J21" s="863"/>
      <c r="K21" s="866"/>
      <c r="L21" s="595" t="str">
        <f>mergeValue(A21) &amp;"."&amp; mergeValue(B21)&amp;"."&amp; mergeValue(C21)&amp;"."&amp; mergeValue(D21)</f>
        <v>1.1.1.1</v>
      </c>
      <c r="M21" s="550" t="s">
        <v>22</v>
      </c>
      <c r="N21" s="648"/>
      <c r="O21" s="1233"/>
      <c r="P21" s="1233"/>
      <c r="Q21" s="1233"/>
      <c r="R21" s="1233"/>
      <c r="S21" s="1233"/>
      <c r="T21" s="1233"/>
      <c r="U21" s="1233"/>
      <c r="V21" s="1233"/>
      <c r="W21" s="632" t="s">
        <v>635</v>
      </c>
      <c r="Y21" s="591"/>
      <c r="Z21" s="591" t="str">
        <f t="shared" si="0"/>
        <v xml:space="preserve">Источник тепловой энергии  </v>
      </c>
      <c r="AA21" s="591"/>
      <c r="AB21" s="591"/>
      <c r="AC21" s="591"/>
    </row>
    <row r="22" spans="1:29" ht="114">
      <c r="A22" s="1232"/>
      <c r="B22" s="1232"/>
      <c r="C22" s="1232"/>
      <c r="D22" s="1232"/>
      <c r="E22" s="1232">
        <v>1</v>
      </c>
      <c r="F22" s="869"/>
      <c r="G22" s="869"/>
      <c r="H22" s="867">
        <v>1</v>
      </c>
      <c r="I22" s="1232">
        <v>1</v>
      </c>
      <c r="J22" s="869"/>
      <c r="K22" s="874"/>
      <c r="L22" s="595" t="str">
        <f>mergeValue(A22) &amp;"."&amp; mergeValue(B22)&amp;"."&amp; mergeValue(C22)&amp;"."&amp; mergeValue(D22)&amp;"."&amp; mergeValue(E22)</f>
        <v>1.1.1.1.1</v>
      </c>
      <c r="M22" s="556" t="s">
        <v>9</v>
      </c>
      <c r="N22" s="648"/>
      <c r="O22" s="1234"/>
      <c r="P22" s="1234"/>
      <c r="Q22" s="1234"/>
      <c r="R22" s="1234"/>
      <c r="S22" s="1234"/>
      <c r="T22" s="1234"/>
      <c r="U22" s="1234"/>
      <c r="V22" s="1234"/>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1.2">
      <c r="A23" s="1232"/>
      <c r="B23" s="1232"/>
      <c r="C23" s="1232"/>
      <c r="D23" s="1232"/>
      <c r="E23" s="1232"/>
      <c r="F23" s="1232">
        <v>1</v>
      </c>
      <c r="G23" s="867"/>
      <c r="H23" s="867"/>
      <c r="I23" s="1232"/>
      <c r="J23" s="1232">
        <v>1</v>
      </c>
      <c r="K23" s="875"/>
      <c r="L23" s="595" t="str">
        <f>mergeValue(A23) &amp;"."&amp; mergeValue(B23)&amp;"."&amp; mergeValue(C23)&amp;"."&amp; mergeValue(D23)&amp;"."&amp; mergeValue(E23)&amp;"."&amp; mergeValue(F23)</f>
        <v>1.1.1.1.1.1</v>
      </c>
      <c r="M23" s="557" t="s">
        <v>10</v>
      </c>
      <c r="N23" s="648"/>
      <c r="O23" s="1235"/>
      <c r="P23" s="1236"/>
      <c r="Q23" s="1236"/>
      <c r="R23" s="1236"/>
      <c r="S23" s="1236"/>
      <c r="T23" s="1236"/>
      <c r="U23" s="1236"/>
      <c r="V23" s="1237"/>
      <c r="W23" s="632" t="s">
        <v>637</v>
      </c>
      <c r="Y23" s="591"/>
      <c r="Z23" s="591" t="str">
        <f t="shared" si="0"/>
        <v>Группа потребителей</v>
      </c>
      <c r="AA23" s="591"/>
      <c r="AB23" s="591"/>
      <c r="AC23" s="591"/>
    </row>
    <row r="24" spans="1:29" ht="189" customHeight="1">
      <c r="A24" s="1232"/>
      <c r="B24" s="1232"/>
      <c r="C24" s="1232"/>
      <c r="D24" s="1232"/>
      <c r="E24" s="1232"/>
      <c r="F24" s="1232"/>
      <c r="G24" s="867">
        <v>1</v>
      </c>
      <c r="H24" s="867"/>
      <c r="I24" s="1232"/>
      <c r="J24" s="1232"/>
      <c r="K24" s="875">
        <v>1</v>
      </c>
      <c r="L24" s="595" t="str">
        <f>mergeValue(A24) &amp;"."&amp; mergeValue(B24)&amp;"."&amp; mergeValue(C24)&amp;"."&amp; mergeValue(D24)&amp;"."&amp; mergeValue(E24)&amp;"."&amp; mergeValue(F24)&amp;"."&amp; mergeValue(G24)</f>
        <v>1.1.1.1.1.1.1</v>
      </c>
      <c r="M24" s="1071"/>
      <c r="N24" s="648"/>
      <c r="O24" s="564"/>
      <c r="P24" s="564"/>
      <c r="Q24" s="1096"/>
      <c r="R24" s="1227"/>
      <c r="S24" s="1228" t="s">
        <v>84</v>
      </c>
      <c r="T24" s="1227"/>
      <c r="U24" s="1228" t="s">
        <v>85</v>
      </c>
      <c r="V24" s="564"/>
      <c r="W24" s="1203" t="s">
        <v>656</v>
      </c>
      <c r="X24" s="587" t="str">
        <f>strCheckDate(O25:V25)</f>
        <v/>
      </c>
      <c r="Y24" s="591"/>
      <c r="Z24" s="591" t="str">
        <f t="shared" si="0"/>
        <v/>
      </c>
      <c r="AA24" s="591"/>
      <c r="AB24" s="591"/>
      <c r="AC24" s="591"/>
    </row>
    <row r="25" spans="1:29" ht="11.25" hidden="1" customHeight="1">
      <c r="A25" s="1232"/>
      <c r="B25" s="1232"/>
      <c r="C25" s="1232"/>
      <c r="D25" s="1232"/>
      <c r="E25" s="1232"/>
      <c r="F25" s="1232"/>
      <c r="G25" s="867"/>
      <c r="H25" s="867"/>
      <c r="I25" s="1232"/>
      <c r="J25" s="1232"/>
      <c r="K25" s="875"/>
      <c r="L25" s="602"/>
      <c r="M25" s="648"/>
      <c r="N25" s="648"/>
      <c r="O25" s="564"/>
      <c r="P25" s="564"/>
      <c r="Q25" s="586" t="str">
        <f>R24 &amp; "-" &amp; T24</f>
        <v>-</v>
      </c>
      <c r="R25" s="1227"/>
      <c r="S25" s="1228"/>
      <c r="T25" s="1227"/>
      <c r="U25" s="1228"/>
      <c r="V25" s="564"/>
      <c r="W25" s="1204"/>
      <c r="Y25" s="591"/>
      <c r="Z25" s="591" t="str">
        <f t="shared" si="0"/>
        <v/>
      </c>
      <c r="AA25" s="591"/>
      <c r="AB25" s="591"/>
      <c r="AC25" s="591"/>
    </row>
    <row r="26" spans="1:29" ht="15" customHeight="1">
      <c r="A26" s="1232"/>
      <c r="B26" s="1232"/>
      <c r="C26" s="1232"/>
      <c r="D26" s="1232"/>
      <c r="E26" s="1232"/>
      <c r="F26" s="1232"/>
      <c r="G26" s="869"/>
      <c r="H26" s="867"/>
      <c r="I26" s="1232"/>
      <c r="J26" s="1232"/>
      <c r="K26" s="874"/>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c r="AC26" s="591"/>
    </row>
    <row r="27" spans="1:29" ht="15" customHeight="1">
      <c r="A27" s="1232"/>
      <c r="B27" s="1232"/>
      <c r="C27" s="1232"/>
      <c r="D27" s="1232"/>
      <c r="E27" s="1232"/>
      <c r="F27" s="869"/>
      <c r="G27" s="869"/>
      <c r="H27" s="867"/>
      <c r="I27" s="123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2"/>
      <c r="B28" s="1232"/>
      <c r="C28" s="1232"/>
      <c r="D28" s="123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2"/>
      <c r="B29" s="1232"/>
      <c r="C29" s="123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2"/>
      <c r="B30" s="123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4">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633</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625" defaultRowHeight="13.8"/>
  <cols>
    <col min="1" max="1" width="3.75" style="1016" hidden="1" customWidth="1"/>
    <col min="2" max="4" width="3.75" style="1010" hidden="1" customWidth="1"/>
    <col min="5" max="5" width="3.75" style="811" customWidth="1"/>
    <col min="6" max="6" width="9.75" style="992" customWidth="1"/>
    <col min="7" max="7" width="37.75" style="992" customWidth="1"/>
    <col min="8" max="8" width="66.875" style="992" customWidth="1"/>
    <col min="9" max="9" width="115.75" style="992" customWidth="1"/>
    <col min="10" max="11" width="10.625" style="1010"/>
    <col min="12" max="12" width="11.125" style="1010" customWidth="1"/>
    <col min="13" max="20" width="10.625" style="1010"/>
    <col min="21" max="16384" width="10.625" style="992"/>
  </cols>
  <sheetData>
    <row r="1" spans="1:20" ht="3" customHeight="1">
      <c r="A1" s="1016" t="s">
        <v>49</v>
      </c>
    </row>
    <row r="2" spans="1:20" ht="22.2">
      <c r="F2" s="1197" t="s">
        <v>491</v>
      </c>
      <c r="G2" s="1198"/>
      <c r="H2" s="1199"/>
      <c r="I2" s="808"/>
    </row>
    <row r="3" spans="1:20" ht="3" customHeight="1"/>
    <row r="4" spans="1:20" s="1009" customFormat="1" ht="11.4">
      <c r="A4" s="1015"/>
      <c r="B4" s="1015"/>
      <c r="C4" s="1015"/>
      <c r="D4" s="1015"/>
      <c r="F4" s="1160" t="s">
        <v>454</v>
      </c>
      <c r="G4" s="1160"/>
      <c r="H4" s="1160"/>
      <c r="I4" s="120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600000000000001">
      <c r="A7" s="1015"/>
      <c r="B7" s="1015"/>
      <c r="C7" s="1015"/>
      <c r="D7" s="1015"/>
      <c r="F7" s="1031">
        <v>1</v>
      </c>
      <c r="G7" s="817" t="s">
        <v>492</v>
      </c>
      <c r="H7" s="1029" t="str">
        <f>IF(dateCh="","",dateCh)</f>
        <v>14.12.2021</v>
      </c>
      <c r="I7" s="818" t="s">
        <v>493</v>
      </c>
      <c r="J7" s="617"/>
      <c r="K7" s="1015"/>
      <c r="L7" s="1015"/>
      <c r="M7" s="1015"/>
      <c r="N7" s="1015"/>
      <c r="O7" s="1015"/>
      <c r="P7" s="1015"/>
      <c r="Q7" s="1015"/>
      <c r="R7" s="1015"/>
      <c r="S7" s="1015"/>
      <c r="T7" s="1015"/>
    </row>
    <row r="8" spans="1:20" s="1009" customFormat="1" ht="45.6">
      <c r="A8" s="1201">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8">
      <c r="A9" s="1201"/>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8">
      <c r="A10" s="1201"/>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600000000000001">
      <c r="A11" s="1201"/>
      <c r="B11" s="1201">
        <v>1</v>
      </c>
      <c r="C11" s="1025"/>
      <c r="D11" s="1025"/>
      <c r="F11" s="1031" t="str">
        <f>"4."&amp;mergeValue(A11) &amp;"."&amp;mergeValue(B11)</f>
        <v>4.1.1</v>
      </c>
      <c r="G11" s="832" t="s">
        <v>593</v>
      </c>
      <c r="H11" s="1029" t="str">
        <f>IF(region_name="","",region_name)</f>
        <v>Ивановская область</v>
      </c>
      <c r="I11" s="818" t="s">
        <v>499</v>
      </c>
      <c r="J11" s="617"/>
      <c r="K11" s="1015"/>
      <c r="L11" s="1015"/>
      <c r="M11" s="1015"/>
      <c r="N11" s="1015"/>
      <c r="O11" s="1015"/>
      <c r="P11" s="1015"/>
      <c r="Q11" s="1015"/>
      <c r="R11" s="1015"/>
      <c r="S11" s="1015"/>
      <c r="T11" s="1015"/>
    </row>
    <row r="12" spans="1:20" s="1009" customFormat="1" ht="22.8">
      <c r="A12" s="1201"/>
      <c r="B12" s="1201"/>
      <c r="C12" s="1201">
        <v>1</v>
      </c>
      <c r="D12" s="1025"/>
      <c r="F12" s="1031" t="str">
        <f>"4."&amp;mergeValue(A12) &amp;"."&amp;mergeValue(B12)&amp;"."&amp;mergeValue(C12)</f>
        <v>4.1.1.1</v>
      </c>
      <c r="G12" s="819" t="s">
        <v>497</v>
      </c>
      <c r="H12" s="1029" t="str">
        <f>IF(Территории!H13="","","" &amp; Территории!H13 &amp; "")</f>
        <v>Городской округ Кинешма</v>
      </c>
      <c r="I12" s="818" t="s">
        <v>500</v>
      </c>
      <c r="J12" s="617"/>
      <c r="K12" s="1015"/>
      <c r="L12" s="1015"/>
      <c r="M12" s="1015"/>
      <c r="N12" s="1015"/>
      <c r="O12" s="1015"/>
      <c r="P12" s="1015"/>
      <c r="Q12" s="1015"/>
      <c r="R12" s="1015"/>
      <c r="S12" s="1015"/>
      <c r="T12" s="1015"/>
    </row>
    <row r="13" spans="1:20" s="1009" customFormat="1" ht="57">
      <c r="A13" s="1201"/>
      <c r="B13" s="1201"/>
      <c r="C13" s="1201"/>
      <c r="D13" s="1025">
        <v>1</v>
      </c>
      <c r="F13" s="1031" t="str">
        <f>"4."&amp;mergeValue(A13) &amp;"."&amp;mergeValue(B13)&amp;"."&amp;mergeValue(C13)&amp;"."&amp;mergeValue(D13)</f>
        <v>4.1.1.1.1</v>
      </c>
      <c r="G13" s="820" t="s">
        <v>498</v>
      </c>
      <c r="H13" s="1029" t="str">
        <f>IF(Территории!R14="","","" &amp; Территории!R14 &amp; "")</f>
        <v>Городской округ Кинешма (24705000)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6" t="s">
        <v>594</v>
      </c>
      <c r="H15" s="1196"/>
      <c r="I15" s="985"/>
      <c r="J15" s="775"/>
      <c r="K15" s="775"/>
      <c r="L15" s="775"/>
      <c r="M15" s="775"/>
      <c r="N15" s="775"/>
      <c r="O15" s="775"/>
      <c r="P15" s="775"/>
      <c r="Q15" s="775"/>
      <c r="R15" s="775"/>
      <c r="S15" s="775"/>
      <c r="T15" s="775"/>
    </row>
  </sheetData>
  <sheetProtection algorithmName="SHA-512" hashValue="pB+DzZMBqio0I3iuY/yZsd3+yyVfMAgS2GDjhITTa8sVVmY9hMs2+x/pNOOQKTTytj3wF/0iRg/rGTQ/AR1M7g==" saltValue="/go6m/1Ahnk8zUWj3WFNI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42"/>
  <sheetViews>
    <sheetView showGridLines="0" topLeftCell="I30" zoomScale="83" zoomScaleNormal="83" workbookViewId="0">
      <selection activeCell="O24" sqref="O24"/>
    </sheetView>
  </sheetViews>
  <sheetFormatPr defaultColWidth="10.625" defaultRowHeight="13.8"/>
  <cols>
    <col min="1" max="6" width="10.625" style="1010" hidden="1" customWidth="1"/>
    <col min="7" max="8" width="9.125" style="1016" hidden="1" customWidth="1"/>
    <col min="9" max="9" width="3.75" style="998" customWidth="1"/>
    <col min="10" max="11" width="3.75" style="811" customWidth="1"/>
    <col min="12" max="12" width="12.75" style="992" customWidth="1"/>
    <col min="13" max="13" width="44.75" style="992" customWidth="1"/>
    <col min="14" max="14" width="1.75" style="992" hidden="1" customWidth="1"/>
    <col min="15" max="15" width="29.625" style="992" customWidth="1"/>
    <col min="16" max="17" width="23.75" style="992" hidden="1" customWidth="1"/>
    <col min="18" max="18" width="11.75" style="992" customWidth="1"/>
    <col min="19" max="19" width="3.75" style="992" customWidth="1"/>
    <col min="20" max="20" width="11.75" style="992" customWidth="1"/>
    <col min="21" max="21" width="8.625" style="992" customWidth="1"/>
    <col min="22" max="22" width="29.75" style="1063" customWidth="1"/>
    <col min="23" max="24" width="23.75" style="1063" hidden="1" customWidth="1"/>
    <col min="25" max="25" width="11.75" style="1063" customWidth="1"/>
    <col min="26" max="26" width="3.75" style="1063" customWidth="1"/>
    <col min="27" max="27" width="11.75" style="1063" customWidth="1"/>
    <col min="28" max="28" width="8.625" style="1063" hidden="1" customWidth="1"/>
    <col min="29" max="29" width="4.75" style="992" customWidth="1"/>
    <col min="30" max="30" width="115.75" style="992" customWidth="1"/>
    <col min="31" max="32" width="10.625" style="1010"/>
    <col min="33" max="33" width="11.125" style="1010" customWidth="1"/>
    <col min="34" max="41" width="10.625" style="1010"/>
    <col min="42" max="263" width="10.625" style="992"/>
    <col min="264" max="271" width="0" style="992" hidden="1" customWidth="1"/>
    <col min="272" max="272" width="3.75" style="992" customWidth="1"/>
    <col min="273" max="273" width="3.875" style="992" customWidth="1"/>
    <col min="274" max="274" width="3.75" style="992" customWidth="1"/>
    <col min="275" max="275" width="12.75" style="992" customWidth="1"/>
    <col min="276" max="276" width="52.75" style="992" customWidth="1"/>
    <col min="277" max="280" width="0" style="992" hidden="1" customWidth="1"/>
    <col min="281" max="281" width="12.25" style="992" customWidth="1"/>
    <col min="282" max="282" width="6.375" style="992" customWidth="1"/>
    <col min="283" max="283" width="12.25" style="992" customWidth="1"/>
    <col min="284" max="284" width="0" style="992" hidden="1" customWidth="1"/>
    <col min="285" max="285" width="3.75" style="992" customWidth="1"/>
    <col min="286" max="286" width="11.125" style="992" bestFit="1" customWidth="1"/>
    <col min="287" max="288" width="10.625" style="992"/>
    <col min="289" max="289" width="11.125" style="992" customWidth="1"/>
    <col min="290" max="519" width="10.625" style="992"/>
    <col min="520" max="527" width="0" style="992" hidden="1" customWidth="1"/>
    <col min="528" max="528" width="3.75" style="992" customWidth="1"/>
    <col min="529" max="529" width="3.875" style="992" customWidth="1"/>
    <col min="530" max="530" width="3.75" style="992" customWidth="1"/>
    <col min="531" max="531" width="12.75" style="992" customWidth="1"/>
    <col min="532" max="532" width="52.75" style="992" customWidth="1"/>
    <col min="533" max="536" width="0" style="992" hidden="1" customWidth="1"/>
    <col min="537" max="537" width="12.25" style="992" customWidth="1"/>
    <col min="538" max="538" width="6.375" style="992" customWidth="1"/>
    <col min="539" max="539" width="12.25" style="992" customWidth="1"/>
    <col min="540" max="540" width="0" style="992" hidden="1" customWidth="1"/>
    <col min="541" max="541" width="3.75" style="992" customWidth="1"/>
    <col min="542" max="542" width="11.125" style="992" bestFit="1" customWidth="1"/>
    <col min="543" max="544" width="10.625" style="992"/>
    <col min="545" max="545" width="11.125" style="992" customWidth="1"/>
    <col min="546" max="775" width="10.625" style="992"/>
    <col min="776" max="783" width="0" style="992" hidden="1" customWidth="1"/>
    <col min="784" max="784" width="3.75" style="992" customWidth="1"/>
    <col min="785" max="785" width="3.875" style="992" customWidth="1"/>
    <col min="786" max="786" width="3.75" style="992" customWidth="1"/>
    <col min="787" max="787" width="12.75" style="992" customWidth="1"/>
    <col min="788" max="788" width="52.75" style="992" customWidth="1"/>
    <col min="789" max="792" width="0" style="992" hidden="1" customWidth="1"/>
    <col min="793" max="793" width="12.25" style="992" customWidth="1"/>
    <col min="794" max="794" width="6.375" style="992" customWidth="1"/>
    <col min="795" max="795" width="12.25" style="992" customWidth="1"/>
    <col min="796" max="796" width="0" style="992" hidden="1" customWidth="1"/>
    <col min="797" max="797" width="3.75" style="992" customWidth="1"/>
    <col min="798" max="798" width="11.125" style="992" bestFit="1" customWidth="1"/>
    <col min="799" max="800" width="10.625" style="992"/>
    <col min="801" max="801" width="11.125" style="992" customWidth="1"/>
    <col min="802" max="1031" width="10.625" style="992"/>
    <col min="1032" max="1039" width="0" style="992" hidden="1" customWidth="1"/>
    <col min="1040" max="1040" width="3.75" style="992" customWidth="1"/>
    <col min="1041" max="1041" width="3.875" style="992" customWidth="1"/>
    <col min="1042" max="1042" width="3.75" style="992" customWidth="1"/>
    <col min="1043" max="1043" width="12.75" style="992" customWidth="1"/>
    <col min="1044" max="1044" width="52.75" style="992" customWidth="1"/>
    <col min="1045" max="1048" width="0" style="992" hidden="1" customWidth="1"/>
    <col min="1049" max="1049" width="12.25" style="992" customWidth="1"/>
    <col min="1050" max="1050" width="6.375" style="992" customWidth="1"/>
    <col min="1051" max="1051" width="12.25" style="992" customWidth="1"/>
    <col min="1052" max="1052" width="0" style="992" hidden="1" customWidth="1"/>
    <col min="1053" max="1053" width="3.75" style="992" customWidth="1"/>
    <col min="1054" max="1054" width="11.125" style="992" bestFit="1" customWidth="1"/>
    <col min="1055" max="1056" width="10.625" style="992"/>
    <col min="1057" max="1057" width="11.125" style="992" customWidth="1"/>
    <col min="1058" max="1287" width="10.625" style="992"/>
    <col min="1288" max="1295" width="0" style="992" hidden="1" customWidth="1"/>
    <col min="1296" max="1296" width="3.75" style="992" customWidth="1"/>
    <col min="1297" max="1297" width="3.875" style="992" customWidth="1"/>
    <col min="1298" max="1298" width="3.75" style="992" customWidth="1"/>
    <col min="1299" max="1299" width="12.75" style="992" customWidth="1"/>
    <col min="1300" max="1300" width="52.75" style="992" customWidth="1"/>
    <col min="1301" max="1304" width="0" style="992" hidden="1" customWidth="1"/>
    <col min="1305" max="1305" width="12.25" style="992" customWidth="1"/>
    <col min="1306" max="1306" width="6.375" style="992" customWidth="1"/>
    <col min="1307" max="1307" width="12.25" style="992" customWidth="1"/>
    <col min="1308" max="1308" width="0" style="992" hidden="1" customWidth="1"/>
    <col min="1309" max="1309" width="3.75" style="992" customWidth="1"/>
    <col min="1310" max="1310" width="11.125" style="992" bestFit="1" customWidth="1"/>
    <col min="1311" max="1312" width="10.625" style="992"/>
    <col min="1313" max="1313" width="11.125" style="992" customWidth="1"/>
    <col min="1314" max="1543" width="10.625" style="992"/>
    <col min="1544" max="1551" width="0" style="992" hidden="1" customWidth="1"/>
    <col min="1552" max="1552" width="3.75" style="992" customWidth="1"/>
    <col min="1553" max="1553" width="3.875" style="992" customWidth="1"/>
    <col min="1554" max="1554" width="3.75" style="992" customWidth="1"/>
    <col min="1555" max="1555" width="12.75" style="992" customWidth="1"/>
    <col min="1556" max="1556" width="52.75" style="992" customWidth="1"/>
    <col min="1557" max="1560" width="0" style="992" hidden="1" customWidth="1"/>
    <col min="1561" max="1561" width="12.25" style="992" customWidth="1"/>
    <col min="1562" max="1562" width="6.375" style="992" customWidth="1"/>
    <col min="1563" max="1563" width="12.25" style="992" customWidth="1"/>
    <col min="1564" max="1564" width="0" style="992" hidden="1" customWidth="1"/>
    <col min="1565" max="1565" width="3.75" style="992" customWidth="1"/>
    <col min="1566" max="1566" width="11.125" style="992" bestFit="1" customWidth="1"/>
    <col min="1567" max="1568" width="10.625" style="992"/>
    <col min="1569" max="1569" width="11.125" style="992" customWidth="1"/>
    <col min="1570" max="1799" width="10.625" style="992"/>
    <col min="1800" max="1807" width="0" style="992" hidden="1" customWidth="1"/>
    <col min="1808" max="1808" width="3.75" style="992" customWidth="1"/>
    <col min="1809" max="1809" width="3.875" style="992" customWidth="1"/>
    <col min="1810" max="1810" width="3.75" style="992" customWidth="1"/>
    <col min="1811" max="1811" width="12.75" style="992" customWidth="1"/>
    <col min="1812" max="1812" width="52.75" style="992" customWidth="1"/>
    <col min="1813" max="1816" width="0" style="992" hidden="1" customWidth="1"/>
    <col min="1817" max="1817" width="12.25" style="992" customWidth="1"/>
    <col min="1818" max="1818" width="6.375" style="992" customWidth="1"/>
    <col min="1819" max="1819" width="12.25" style="992" customWidth="1"/>
    <col min="1820" max="1820" width="0" style="992" hidden="1" customWidth="1"/>
    <col min="1821" max="1821" width="3.75" style="992" customWidth="1"/>
    <col min="1822" max="1822" width="11.125" style="992" bestFit="1" customWidth="1"/>
    <col min="1823" max="1824" width="10.625" style="992"/>
    <col min="1825" max="1825" width="11.125" style="992" customWidth="1"/>
    <col min="1826" max="2055" width="10.625" style="992"/>
    <col min="2056" max="2063" width="0" style="992" hidden="1" customWidth="1"/>
    <col min="2064" max="2064" width="3.75" style="992" customWidth="1"/>
    <col min="2065" max="2065" width="3.875" style="992" customWidth="1"/>
    <col min="2066" max="2066" width="3.75" style="992" customWidth="1"/>
    <col min="2067" max="2067" width="12.75" style="992" customWidth="1"/>
    <col min="2068" max="2068" width="52.75" style="992" customWidth="1"/>
    <col min="2069" max="2072" width="0" style="992" hidden="1" customWidth="1"/>
    <col min="2073" max="2073" width="12.25" style="992" customWidth="1"/>
    <col min="2074" max="2074" width="6.375" style="992" customWidth="1"/>
    <col min="2075" max="2075" width="12.25" style="992" customWidth="1"/>
    <col min="2076" max="2076" width="0" style="992" hidden="1" customWidth="1"/>
    <col min="2077" max="2077" width="3.75" style="992" customWidth="1"/>
    <col min="2078" max="2078" width="11.125" style="992" bestFit="1" customWidth="1"/>
    <col min="2079" max="2080" width="10.625" style="992"/>
    <col min="2081" max="2081" width="11.125" style="992" customWidth="1"/>
    <col min="2082" max="2311" width="10.625" style="992"/>
    <col min="2312" max="2319" width="0" style="992" hidden="1" customWidth="1"/>
    <col min="2320" max="2320" width="3.75" style="992" customWidth="1"/>
    <col min="2321" max="2321" width="3.875" style="992" customWidth="1"/>
    <col min="2322" max="2322" width="3.75" style="992" customWidth="1"/>
    <col min="2323" max="2323" width="12.75" style="992" customWidth="1"/>
    <col min="2324" max="2324" width="52.75" style="992" customWidth="1"/>
    <col min="2325" max="2328" width="0" style="992" hidden="1" customWidth="1"/>
    <col min="2329" max="2329" width="12.25" style="992" customWidth="1"/>
    <col min="2330" max="2330" width="6.375" style="992" customWidth="1"/>
    <col min="2331" max="2331" width="12.25" style="992" customWidth="1"/>
    <col min="2332" max="2332" width="0" style="992" hidden="1" customWidth="1"/>
    <col min="2333" max="2333" width="3.75" style="992" customWidth="1"/>
    <col min="2334" max="2334" width="11.125" style="992" bestFit="1" customWidth="1"/>
    <col min="2335" max="2336" width="10.625" style="992"/>
    <col min="2337" max="2337" width="11.125" style="992" customWidth="1"/>
    <col min="2338" max="2567" width="10.625" style="992"/>
    <col min="2568" max="2575" width="0" style="992" hidden="1" customWidth="1"/>
    <col min="2576" max="2576" width="3.75" style="992" customWidth="1"/>
    <col min="2577" max="2577" width="3.875" style="992" customWidth="1"/>
    <col min="2578" max="2578" width="3.75" style="992" customWidth="1"/>
    <col min="2579" max="2579" width="12.75" style="992" customWidth="1"/>
    <col min="2580" max="2580" width="52.75" style="992" customWidth="1"/>
    <col min="2581" max="2584" width="0" style="992" hidden="1" customWidth="1"/>
    <col min="2585" max="2585" width="12.25" style="992" customWidth="1"/>
    <col min="2586" max="2586" width="6.375" style="992" customWidth="1"/>
    <col min="2587" max="2587" width="12.25" style="992" customWidth="1"/>
    <col min="2588" max="2588" width="0" style="992" hidden="1" customWidth="1"/>
    <col min="2589" max="2589" width="3.75" style="992" customWidth="1"/>
    <col min="2590" max="2590" width="11.125" style="992" bestFit="1" customWidth="1"/>
    <col min="2591" max="2592" width="10.625" style="992"/>
    <col min="2593" max="2593" width="11.125" style="992" customWidth="1"/>
    <col min="2594" max="2823" width="10.625" style="992"/>
    <col min="2824" max="2831" width="0" style="992" hidden="1" customWidth="1"/>
    <col min="2832" max="2832" width="3.75" style="992" customWidth="1"/>
    <col min="2833" max="2833" width="3.875" style="992" customWidth="1"/>
    <col min="2834" max="2834" width="3.75" style="992" customWidth="1"/>
    <col min="2835" max="2835" width="12.75" style="992" customWidth="1"/>
    <col min="2836" max="2836" width="52.75" style="992" customWidth="1"/>
    <col min="2837" max="2840" width="0" style="992" hidden="1" customWidth="1"/>
    <col min="2841" max="2841" width="12.25" style="992" customWidth="1"/>
    <col min="2842" max="2842" width="6.375" style="992" customWidth="1"/>
    <col min="2843" max="2843" width="12.25" style="992" customWidth="1"/>
    <col min="2844" max="2844" width="0" style="992" hidden="1" customWidth="1"/>
    <col min="2845" max="2845" width="3.75" style="992" customWidth="1"/>
    <col min="2846" max="2846" width="11.125" style="992" bestFit="1" customWidth="1"/>
    <col min="2847" max="2848" width="10.625" style="992"/>
    <col min="2849" max="2849" width="11.125" style="992" customWidth="1"/>
    <col min="2850" max="3079" width="10.625" style="992"/>
    <col min="3080" max="3087" width="0" style="992" hidden="1" customWidth="1"/>
    <col min="3088" max="3088" width="3.75" style="992" customWidth="1"/>
    <col min="3089" max="3089" width="3.875" style="992" customWidth="1"/>
    <col min="3090" max="3090" width="3.75" style="992" customWidth="1"/>
    <col min="3091" max="3091" width="12.75" style="992" customWidth="1"/>
    <col min="3092" max="3092" width="52.75" style="992" customWidth="1"/>
    <col min="3093" max="3096" width="0" style="992" hidden="1" customWidth="1"/>
    <col min="3097" max="3097" width="12.25" style="992" customWidth="1"/>
    <col min="3098" max="3098" width="6.375" style="992" customWidth="1"/>
    <col min="3099" max="3099" width="12.25" style="992" customWidth="1"/>
    <col min="3100" max="3100" width="0" style="992" hidden="1" customWidth="1"/>
    <col min="3101" max="3101" width="3.75" style="992" customWidth="1"/>
    <col min="3102" max="3102" width="11.125" style="992" bestFit="1" customWidth="1"/>
    <col min="3103" max="3104" width="10.625" style="992"/>
    <col min="3105" max="3105" width="11.125" style="992" customWidth="1"/>
    <col min="3106" max="3335" width="10.625" style="992"/>
    <col min="3336" max="3343" width="0" style="992" hidden="1" customWidth="1"/>
    <col min="3344" max="3344" width="3.75" style="992" customWidth="1"/>
    <col min="3345" max="3345" width="3.875" style="992" customWidth="1"/>
    <col min="3346" max="3346" width="3.75" style="992" customWidth="1"/>
    <col min="3347" max="3347" width="12.75" style="992" customWidth="1"/>
    <col min="3348" max="3348" width="52.75" style="992" customWidth="1"/>
    <col min="3349" max="3352" width="0" style="992" hidden="1" customWidth="1"/>
    <col min="3353" max="3353" width="12.25" style="992" customWidth="1"/>
    <col min="3354" max="3354" width="6.375" style="992" customWidth="1"/>
    <col min="3355" max="3355" width="12.25" style="992" customWidth="1"/>
    <col min="3356" max="3356" width="0" style="992" hidden="1" customWidth="1"/>
    <col min="3357" max="3357" width="3.75" style="992" customWidth="1"/>
    <col min="3358" max="3358" width="11.125" style="992" bestFit="1" customWidth="1"/>
    <col min="3359" max="3360" width="10.625" style="992"/>
    <col min="3361" max="3361" width="11.125" style="992" customWidth="1"/>
    <col min="3362" max="3591" width="10.625" style="992"/>
    <col min="3592" max="3599" width="0" style="992" hidden="1" customWidth="1"/>
    <col min="3600" max="3600" width="3.75" style="992" customWidth="1"/>
    <col min="3601" max="3601" width="3.875" style="992" customWidth="1"/>
    <col min="3602" max="3602" width="3.75" style="992" customWidth="1"/>
    <col min="3603" max="3603" width="12.75" style="992" customWidth="1"/>
    <col min="3604" max="3604" width="52.75" style="992" customWidth="1"/>
    <col min="3605" max="3608" width="0" style="992" hidden="1" customWidth="1"/>
    <col min="3609" max="3609" width="12.25" style="992" customWidth="1"/>
    <col min="3610" max="3610" width="6.375" style="992" customWidth="1"/>
    <col min="3611" max="3611" width="12.25" style="992" customWidth="1"/>
    <col min="3612" max="3612" width="0" style="992" hidden="1" customWidth="1"/>
    <col min="3613" max="3613" width="3.75" style="992" customWidth="1"/>
    <col min="3614" max="3614" width="11.125" style="992" bestFit="1" customWidth="1"/>
    <col min="3615" max="3616" width="10.625" style="992"/>
    <col min="3617" max="3617" width="11.125" style="992" customWidth="1"/>
    <col min="3618" max="3847" width="10.625" style="992"/>
    <col min="3848" max="3855" width="0" style="992" hidden="1" customWidth="1"/>
    <col min="3856" max="3856" width="3.75" style="992" customWidth="1"/>
    <col min="3857" max="3857" width="3.875" style="992" customWidth="1"/>
    <col min="3858" max="3858" width="3.75" style="992" customWidth="1"/>
    <col min="3859" max="3859" width="12.75" style="992" customWidth="1"/>
    <col min="3860" max="3860" width="52.75" style="992" customWidth="1"/>
    <col min="3861" max="3864" width="0" style="992" hidden="1" customWidth="1"/>
    <col min="3865" max="3865" width="12.25" style="992" customWidth="1"/>
    <col min="3866" max="3866" width="6.375" style="992" customWidth="1"/>
    <col min="3867" max="3867" width="12.25" style="992" customWidth="1"/>
    <col min="3868" max="3868" width="0" style="992" hidden="1" customWidth="1"/>
    <col min="3869" max="3869" width="3.75" style="992" customWidth="1"/>
    <col min="3870" max="3870" width="11.125" style="992" bestFit="1" customWidth="1"/>
    <col min="3871" max="3872" width="10.625" style="992"/>
    <col min="3873" max="3873" width="11.125" style="992" customWidth="1"/>
    <col min="3874" max="4103" width="10.625" style="992"/>
    <col min="4104" max="4111" width="0" style="992" hidden="1" customWidth="1"/>
    <col min="4112" max="4112" width="3.75" style="992" customWidth="1"/>
    <col min="4113" max="4113" width="3.875" style="992" customWidth="1"/>
    <col min="4114" max="4114" width="3.75" style="992" customWidth="1"/>
    <col min="4115" max="4115" width="12.75" style="992" customWidth="1"/>
    <col min="4116" max="4116" width="52.75" style="992" customWidth="1"/>
    <col min="4117" max="4120" width="0" style="992" hidden="1" customWidth="1"/>
    <col min="4121" max="4121" width="12.25" style="992" customWidth="1"/>
    <col min="4122" max="4122" width="6.375" style="992" customWidth="1"/>
    <col min="4123" max="4123" width="12.25" style="992" customWidth="1"/>
    <col min="4124" max="4124" width="0" style="992" hidden="1" customWidth="1"/>
    <col min="4125" max="4125" width="3.75" style="992" customWidth="1"/>
    <col min="4126" max="4126" width="11.125" style="992" bestFit="1" customWidth="1"/>
    <col min="4127" max="4128" width="10.625" style="992"/>
    <col min="4129" max="4129" width="11.125" style="992" customWidth="1"/>
    <col min="4130" max="4359" width="10.625" style="992"/>
    <col min="4360" max="4367" width="0" style="992" hidden="1" customWidth="1"/>
    <col min="4368" max="4368" width="3.75" style="992" customWidth="1"/>
    <col min="4369" max="4369" width="3.875" style="992" customWidth="1"/>
    <col min="4370" max="4370" width="3.75" style="992" customWidth="1"/>
    <col min="4371" max="4371" width="12.75" style="992" customWidth="1"/>
    <col min="4372" max="4372" width="52.75" style="992" customWidth="1"/>
    <col min="4373" max="4376" width="0" style="992" hidden="1" customWidth="1"/>
    <col min="4377" max="4377" width="12.25" style="992" customWidth="1"/>
    <col min="4378" max="4378" width="6.375" style="992" customWidth="1"/>
    <col min="4379" max="4379" width="12.25" style="992" customWidth="1"/>
    <col min="4380" max="4380" width="0" style="992" hidden="1" customWidth="1"/>
    <col min="4381" max="4381" width="3.75" style="992" customWidth="1"/>
    <col min="4382" max="4382" width="11.125" style="992" bestFit="1" customWidth="1"/>
    <col min="4383" max="4384" width="10.625" style="992"/>
    <col min="4385" max="4385" width="11.125" style="992" customWidth="1"/>
    <col min="4386" max="4615" width="10.625" style="992"/>
    <col min="4616" max="4623" width="0" style="992" hidden="1" customWidth="1"/>
    <col min="4624" max="4624" width="3.75" style="992" customWidth="1"/>
    <col min="4625" max="4625" width="3.875" style="992" customWidth="1"/>
    <col min="4626" max="4626" width="3.75" style="992" customWidth="1"/>
    <col min="4627" max="4627" width="12.75" style="992" customWidth="1"/>
    <col min="4628" max="4628" width="52.75" style="992" customWidth="1"/>
    <col min="4629" max="4632" width="0" style="992" hidden="1" customWidth="1"/>
    <col min="4633" max="4633" width="12.25" style="992" customWidth="1"/>
    <col min="4634" max="4634" width="6.375" style="992" customWidth="1"/>
    <col min="4635" max="4635" width="12.25" style="992" customWidth="1"/>
    <col min="4636" max="4636" width="0" style="992" hidden="1" customWidth="1"/>
    <col min="4637" max="4637" width="3.75" style="992" customWidth="1"/>
    <col min="4638" max="4638" width="11.125" style="992" bestFit="1" customWidth="1"/>
    <col min="4639" max="4640" width="10.625" style="992"/>
    <col min="4641" max="4641" width="11.125" style="992" customWidth="1"/>
    <col min="4642" max="4871" width="10.625" style="992"/>
    <col min="4872" max="4879" width="0" style="992" hidden="1" customWidth="1"/>
    <col min="4880" max="4880" width="3.75" style="992" customWidth="1"/>
    <col min="4881" max="4881" width="3.875" style="992" customWidth="1"/>
    <col min="4882" max="4882" width="3.75" style="992" customWidth="1"/>
    <col min="4883" max="4883" width="12.75" style="992" customWidth="1"/>
    <col min="4884" max="4884" width="52.75" style="992" customWidth="1"/>
    <col min="4885" max="4888" width="0" style="992" hidden="1" customWidth="1"/>
    <col min="4889" max="4889" width="12.25" style="992" customWidth="1"/>
    <col min="4890" max="4890" width="6.375" style="992" customWidth="1"/>
    <col min="4891" max="4891" width="12.25" style="992" customWidth="1"/>
    <col min="4892" max="4892" width="0" style="992" hidden="1" customWidth="1"/>
    <col min="4893" max="4893" width="3.75" style="992" customWidth="1"/>
    <col min="4894" max="4894" width="11.125" style="992" bestFit="1" customWidth="1"/>
    <col min="4895" max="4896" width="10.625" style="992"/>
    <col min="4897" max="4897" width="11.125" style="992" customWidth="1"/>
    <col min="4898" max="5127" width="10.625" style="992"/>
    <col min="5128" max="5135" width="0" style="992" hidden="1" customWidth="1"/>
    <col min="5136" max="5136" width="3.75" style="992" customWidth="1"/>
    <col min="5137" max="5137" width="3.875" style="992" customWidth="1"/>
    <col min="5138" max="5138" width="3.75" style="992" customWidth="1"/>
    <col min="5139" max="5139" width="12.75" style="992" customWidth="1"/>
    <col min="5140" max="5140" width="52.75" style="992" customWidth="1"/>
    <col min="5141" max="5144" width="0" style="992" hidden="1" customWidth="1"/>
    <col min="5145" max="5145" width="12.25" style="992" customWidth="1"/>
    <col min="5146" max="5146" width="6.375" style="992" customWidth="1"/>
    <col min="5147" max="5147" width="12.25" style="992" customWidth="1"/>
    <col min="5148" max="5148" width="0" style="992" hidden="1" customWidth="1"/>
    <col min="5149" max="5149" width="3.75" style="992" customWidth="1"/>
    <col min="5150" max="5150" width="11.125" style="992" bestFit="1" customWidth="1"/>
    <col min="5151" max="5152" width="10.625" style="992"/>
    <col min="5153" max="5153" width="11.125" style="992" customWidth="1"/>
    <col min="5154" max="5383" width="10.625" style="992"/>
    <col min="5384" max="5391" width="0" style="992" hidden="1" customWidth="1"/>
    <col min="5392" max="5392" width="3.75" style="992" customWidth="1"/>
    <col min="5393" max="5393" width="3.875" style="992" customWidth="1"/>
    <col min="5394" max="5394" width="3.75" style="992" customWidth="1"/>
    <col min="5395" max="5395" width="12.75" style="992" customWidth="1"/>
    <col min="5396" max="5396" width="52.75" style="992" customWidth="1"/>
    <col min="5397" max="5400" width="0" style="992" hidden="1" customWidth="1"/>
    <col min="5401" max="5401" width="12.25" style="992" customWidth="1"/>
    <col min="5402" max="5402" width="6.375" style="992" customWidth="1"/>
    <col min="5403" max="5403" width="12.25" style="992" customWidth="1"/>
    <col min="5404" max="5404" width="0" style="992" hidden="1" customWidth="1"/>
    <col min="5405" max="5405" width="3.75" style="992" customWidth="1"/>
    <col min="5406" max="5406" width="11.125" style="992" bestFit="1" customWidth="1"/>
    <col min="5407" max="5408" width="10.625" style="992"/>
    <col min="5409" max="5409" width="11.125" style="992" customWidth="1"/>
    <col min="5410" max="5639" width="10.625" style="992"/>
    <col min="5640" max="5647" width="0" style="992" hidden="1" customWidth="1"/>
    <col min="5648" max="5648" width="3.75" style="992" customWidth="1"/>
    <col min="5649" max="5649" width="3.875" style="992" customWidth="1"/>
    <col min="5650" max="5650" width="3.75" style="992" customWidth="1"/>
    <col min="5651" max="5651" width="12.75" style="992" customWidth="1"/>
    <col min="5652" max="5652" width="52.75" style="992" customWidth="1"/>
    <col min="5653" max="5656" width="0" style="992" hidden="1" customWidth="1"/>
    <col min="5657" max="5657" width="12.25" style="992" customWidth="1"/>
    <col min="5658" max="5658" width="6.375" style="992" customWidth="1"/>
    <col min="5659" max="5659" width="12.25" style="992" customWidth="1"/>
    <col min="5660" max="5660" width="0" style="992" hidden="1" customWidth="1"/>
    <col min="5661" max="5661" width="3.75" style="992" customWidth="1"/>
    <col min="5662" max="5662" width="11.125" style="992" bestFit="1" customWidth="1"/>
    <col min="5663" max="5664" width="10.625" style="992"/>
    <col min="5665" max="5665" width="11.125" style="992" customWidth="1"/>
    <col min="5666" max="5895" width="10.625" style="992"/>
    <col min="5896" max="5903" width="0" style="992" hidden="1" customWidth="1"/>
    <col min="5904" max="5904" width="3.75" style="992" customWidth="1"/>
    <col min="5905" max="5905" width="3.875" style="992" customWidth="1"/>
    <col min="5906" max="5906" width="3.75" style="992" customWidth="1"/>
    <col min="5907" max="5907" width="12.75" style="992" customWidth="1"/>
    <col min="5908" max="5908" width="52.75" style="992" customWidth="1"/>
    <col min="5909" max="5912" width="0" style="992" hidden="1" customWidth="1"/>
    <col min="5913" max="5913" width="12.25" style="992" customWidth="1"/>
    <col min="5914" max="5914" width="6.375" style="992" customWidth="1"/>
    <col min="5915" max="5915" width="12.25" style="992" customWidth="1"/>
    <col min="5916" max="5916" width="0" style="992" hidden="1" customWidth="1"/>
    <col min="5917" max="5917" width="3.75" style="992" customWidth="1"/>
    <col min="5918" max="5918" width="11.125" style="992" bestFit="1" customWidth="1"/>
    <col min="5919" max="5920" width="10.625" style="992"/>
    <col min="5921" max="5921" width="11.125" style="992" customWidth="1"/>
    <col min="5922" max="6151" width="10.625" style="992"/>
    <col min="6152" max="6159" width="0" style="992" hidden="1" customWidth="1"/>
    <col min="6160" max="6160" width="3.75" style="992" customWidth="1"/>
    <col min="6161" max="6161" width="3.875" style="992" customWidth="1"/>
    <col min="6162" max="6162" width="3.75" style="992" customWidth="1"/>
    <col min="6163" max="6163" width="12.75" style="992" customWidth="1"/>
    <col min="6164" max="6164" width="52.75" style="992" customWidth="1"/>
    <col min="6165" max="6168" width="0" style="992" hidden="1" customWidth="1"/>
    <col min="6169" max="6169" width="12.25" style="992" customWidth="1"/>
    <col min="6170" max="6170" width="6.375" style="992" customWidth="1"/>
    <col min="6171" max="6171" width="12.25" style="992" customWidth="1"/>
    <col min="6172" max="6172" width="0" style="992" hidden="1" customWidth="1"/>
    <col min="6173" max="6173" width="3.75" style="992" customWidth="1"/>
    <col min="6174" max="6174" width="11.125" style="992" bestFit="1" customWidth="1"/>
    <col min="6175" max="6176" width="10.625" style="992"/>
    <col min="6177" max="6177" width="11.125" style="992" customWidth="1"/>
    <col min="6178" max="6407" width="10.625" style="992"/>
    <col min="6408" max="6415" width="0" style="992" hidden="1" customWidth="1"/>
    <col min="6416" max="6416" width="3.75" style="992" customWidth="1"/>
    <col min="6417" max="6417" width="3.875" style="992" customWidth="1"/>
    <col min="6418" max="6418" width="3.75" style="992" customWidth="1"/>
    <col min="6419" max="6419" width="12.75" style="992" customWidth="1"/>
    <col min="6420" max="6420" width="52.75" style="992" customWidth="1"/>
    <col min="6421" max="6424" width="0" style="992" hidden="1" customWidth="1"/>
    <col min="6425" max="6425" width="12.25" style="992" customWidth="1"/>
    <col min="6426" max="6426" width="6.375" style="992" customWidth="1"/>
    <col min="6427" max="6427" width="12.25" style="992" customWidth="1"/>
    <col min="6428" max="6428" width="0" style="992" hidden="1" customWidth="1"/>
    <col min="6429" max="6429" width="3.75" style="992" customWidth="1"/>
    <col min="6430" max="6430" width="11.125" style="992" bestFit="1" customWidth="1"/>
    <col min="6431" max="6432" width="10.625" style="992"/>
    <col min="6433" max="6433" width="11.125" style="992" customWidth="1"/>
    <col min="6434" max="6663" width="10.625" style="992"/>
    <col min="6664" max="6671" width="0" style="992" hidden="1" customWidth="1"/>
    <col min="6672" max="6672" width="3.75" style="992" customWidth="1"/>
    <col min="6673" max="6673" width="3.875" style="992" customWidth="1"/>
    <col min="6674" max="6674" width="3.75" style="992" customWidth="1"/>
    <col min="6675" max="6675" width="12.75" style="992" customWidth="1"/>
    <col min="6676" max="6676" width="52.75" style="992" customWidth="1"/>
    <col min="6677" max="6680" width="0" style="992" hidden="1" customWidth="1"/>
    <col min="6681" max="6681" width="12.25" style="992" customWidth="1"/>
    <col min="6682" max="6682" width="6.375" style="992" customWidth="1"/>
    <col min="6683" max="6683" width="12.25" style="992" customWidth="1"/>
    <col min="6684" max="6684" width="0" style="992" hidden="1" customWidth="1"/>
    <col min="6685" max="6685" width="3.75" style="992" customWidth="1"/>
    <col min="6686" max="6686" width="11.125" style="992" bestFit="1" customWidth="1"/>
    <col min="6687" max="6688" width="10.625" style="992"/>
    <col min="6689" max="6689" width="11.125" style="992" customWidth="1"/>
    <col min="6690" max="6919" width="10.625" style="992"/>
    <col min="6920" max="6927" width="0" style="992" hidden="1" customWidth="1"/>
    <col min="6928" max="6928" width="3.75" style="992" customWidth="1"/>
    <col min="6929" max="6929" width="3.875" style="992" customWidth="1"/>
    <col min="6930" max="6930" width="3.75" style="992" customWidth="1"/>
    <col min="6931" max="6931" width="12.75" style="992" customWidth="1"/>
    <col min="6932" max="6932" width="52.75" style="992" customWidth="1"/>
    <col min="6933" max="6936" width="0" style="992" hidden="1" customWidth="1"/>
    <col min="6937" max="6937" width="12.25" style="992" customWidth="1"/>
    <col min="6938" max="6938" width="6.375" style="992" customWidth="1"/>
    <col min="6939" max="6939" width="12.25" style="992" customWidth="1"/>
    <col min="6940" max="6940" width="0" style="992" hidden="1" customWidth="1"/>
    <col min="6941" max="6941" width="3.75" style="992" customWidth="1"/>
    <col min="6942" max="6942" width="11.125" style="992" bestFit="1" customWidth="1"/>
    <col min="6943" max="6944" width="10.625" style="992"/>
    <col min="6945" max="6945" width="11.125" style="992" customWidth="1"/>
    <col min="6946" max="7175" width="10.625" style="992"/>
    <col min="7176" max="7183" width="0" style="992" hidden="1" customWidth="1"/>
    <col min="7184" max="7184" width="3.75" style="992" customWidth="1"/>
    <col min="7185" max="7185" width="3.875" style="992" customWidth="1"/>
    <col min="7186" max="7186" width="3.75" style="992" customWidth="1"/>
    <col min="7187" max="7187" width="12.75" style="992" customWidth="1"/>
    <col min="7188" max="7188" width="52.75" style="992" customWidth="1"/>
    <col min="7189" max="7192" width="0" style="992" hidden="1" customWidth="1"/>
    <col min="7193" max="7193" width="12.25" style="992" customWidth="1"/>
    <col min="7194" max="7194" width="6.375" style="992" customWidth="1"/>
    <col min="7195" max="7195" width="12.25" style="992" customWidth="1"/>
    <col min="7196" max="7196" width="0" style="992" hidden="1" customWidth="1"/>
    <col min="7197" max="7197" width="3.75" style="992" customWidth="1"/>
    <col min="7198" max="7198" width="11.125" style="992" bestFit="1" customWidth="1"/>
    <col min="7199" max="7200" width="10.625" style="992"/>
    <col min="7201" max="7201" width="11.125" style="992" customWidth="1"/>
    <col min="7202" max="7431" width="10.625" style="992"/>
    <col min="7432" max="7439" width="0" style="992" hidden="1" customWidth="1"/>
    <col min="7440" max="7440" width="3.75" style="992" customWidth="1"/>
    <col min="7441" max="7441" width="3.875" style="992" customWidth="1"/>
    <col min="7442" max="7442" width="3.75" style="992" customWidth="1"/>
    <col min="7443" max="7443" width="12.75" style="992" customWidth="1"/>
    <col min="7444" max="7444" width="52.75" style="992" customWidth="1"/>
    <col min="7445" max="7448" width="0" style="992" hidden="1" customWidth="1"/>
    <col min="7449" max="7449" width="12.25" style="992" customWidth="1"/>
    <col min="7450" max="7450" width="6.375" style="992" customWidth="1"/>
    <col min="7451" max="7451" width="12.25" style="992" customWidth="1"/>
    <col min="7452" max="7452" width="0" style="992" hidden="1" customWidth="1"/>
    <col min="7453" max="7453" width="3.75" style="992" customWidth="1"/>
    <col min="7454" max="7454" width="11.125" style="992" bestFit="1" customWidth="1"/>
    <col min="7455" max="7456" width="10.625" style="992"/>
    <col min="7457" max="7457" width="11.125" style="992" customWidth="1"/>
    <col min="7458" max="7687" width="10.625" style="992"/>
    <col min="7688" max="7695" width="0" style="992" hidden="1" customWidth="1"/>
    <col min="7696" max="7696" width="3.75" style="992" customWidth="1"/>
    <col min="7697" max="7697" width="3.875" style="992" customWidth="1"/>
    <col min="7698" max="7698" width="3.75" style="992" customWidth="1"/>
    <col min="7699" max="7699" width="12.75" style="992" customWidth="1"/>
    <col min="7700" max="7700" width="52.75" style="992" customWidth="1"/>
    <col min="7701" max="7704" width="0" style="992" hidden="1" customWidth="1"/>
    <col min="7705" max="7705" width="12.25" style="992" customWidth="1"/>
    <col min="7706" max="7706" width="6.375" style="992" customWidth="1"/>
    <col min="7707" max="7707" width="12.25" style="992" customWidth="1"/>
    <col min="7708" max="7708" width="0" style="992" hidden="1" customWidth="1"/>
    <col min="7709" max="7709" width="3.75" style="992" customWidth="1"/>
    <col min="7710" max="7710" width="11.125" style="992" bestFit="1" customWidth="1"/>
    <col min="7711" max="7712" width="10.625" style="992"/>
    <col min="7713" max="7713" width="11.125" style="992" customWidth="1"/>
    <col min="7714" max="7943" width="10.625" style="992"/>
    <col min="7944" max="7951" width="0" style="992" hidden="1" customWidth="1"/>
    <col min="7952" max="7952" width="3.75" style="992" customWidth="1"/>
    <col min="7953" max="7953" width="3.875" style="992" customWidth="1"/>
    <col min="7954" max="7954" width="3.75" style="992" customWidth="1"/>
    <col min="7955" max="7955" width="12.75" style="992" customWidth="1"/>
    <col min="7956" max="7956" width="52.75" style="992" customWidth="1"/>
    <col min="7957" max="7960" width="0" style="992" hidden="1" customWidth="1"/>
    <col min="7961" max="7961" width="12.25" style="992" customWidth="1"/>
    <col min="7962" max="7962" width="6.375" style="992" customWidth="1"/>
    <col min="7963" max="7963" width="12.25" style="992" customWidth="1"/>
    <col min="7964" max="7964" width="0" style="992" hidden="1" customWidth="1"/>
    <col min="7965" max="7965" width="3.75" style="992" customWidth="1"/>
    <col min="7966" max="7966" width="11.125" style="992" bestFit="1" customWidth="1"/>
    <col min="7967" max="7968" width="10.625" style="992"/>
    <col min="7969" max="7969" width="11.125" style="992" customWidth="1"/>
    <col min="7970" max="8199" width="10.625" style="992"/>
    <col min="8200" max="8207" width="0" style="992" hidden="1" customWidth="1"/>
    <col min="8208" max="8208" width="3.75" style="992" customWidth="1"/>
    <col min="8209" max="8209" width="3.875" style="992" customWidth="1"/>
    <col min="8210" max="8210" width="3.75" style="992" customWidth="1"/>
    <col min="8211" max="8211" width="12.75" style="992" customWidth="1"/>
    <col min="8212" max="8212" width="52.75" style="992" customWidth="1"/>
    <col min="8213" max="8216" width="0" style="992" hidden="1" customWidth="1"/>
    <col min="8217" max="8217" width="12.25" style="992" customWidth="1"/>
    <col min="8218" max="8218" width="6.375" style="992" customWidth="1"/>
    <col min="8219" max="8219" width="12.25" style="992" customWidth="1"/>
    <col min="8220" max="8220" width="0" style="992" hidden="1" customWidth="1"/>
    <col min="8221" max="8221" width="3.75" style="992" customWidth="1"/>
    <col min="8222" max="8222" width="11.125" style="992" bestFit="1" customWidth="1"/>
    <col min="8223" max="8224" width="10.625" style="992"/>
    <col min="8225" max="8225" width="11.125" style="992" customWidth="1"/>
    <col min="8226" max="8455" width="10.625" style="992"/>
    <col min="8456" max="8463" width="0" style="992" hidden="1" customWidth="1"/>
    <col min="8464" max="8464" width="3.75" style="992" customWidth="1"/>
    <col min="8465" max="8465" width="3.875" style="992" customWidth="1"/>
    <col min="8466" max="8466" width="3.75" style="992" customWidth="1"/>
    <col min="8467" max="8467" width="12.75" style="992" customWidth="1"/>
    <col min="8468" max="8468" width="52.75" style="992" customWidth="1"/>
    <col min="8469" max="8472" width="0" style="992" hidden="1" customWidth="1"/>
    <col min="8473" max="8473" width="12.25" style="992" customWidth="1"/>
    <col min="8474" max="8474" width="6.375" style="992" customWidth="1"/>
    <col min="8475" max="8475" width="12.25" style="992" customWidth="1"/>
    <col min="8476" max="8476" width="0" style="992" hidden="1" customWidth="1"/>
    <col min="8477" max="8477" width="3.75" style="992" customWidth="1"/>
    <col min="8478" max="8478" width="11.125" style="992" bestFit="1" customWidth="1"/>
    <col min="8479" max="8480" width="10.625" style="992"/>
    <col min="8481" max="8481" width="11.125" style="992" customWidth="1"/>
    <col min="8482" max="8711" width="10.625" style="992"/>
    <col min="8712" max="8719" width="0" style="992" hidden="1" customWidth="1"/>
    <col min="8720" max="8720" width="3.75" style="992" customWidth="1"/>
    <col min="8721" max="8721" width="3.875" style="992" customWidth="1"/>
    <col min="8722" max="8722" width="3.75" style="992" customWidth="1"/>
    <col min="8723" max="8723" width="12.75" style="992" customWidth="1"/>
    <col min="8724" max="8724" width="52.75" style="992" customWidth="1"/>
    <col min="8725" max="8728" width="0" style="992" hidden="1" customWidth="1"/>
    <col min="8729" max="8729" width="12.25" style="992" customWidth="1"/>
    <col min="8730" max="8730" width="6.375" style="992" customWidth="1"/>
    <col min="8731" max="8731" width="12.25" style="992" customWidth="1"/>
    <col min="8732" max="8732" width="0" style="992" hidden="1" customWidth="1"/>
    <col min="8733" max="8733" width="3.75" style="992" customWidth="1"/>
    <col min="8734" max="8734" width="11.125" style="992" bestFit="1" customWidth="1"/>
    <col min="8735" max="8736" width="10.625" style="992"/>
    <col min="8737" max="8737" width="11.125" style="992" customWidth="1"/>
    <col min="8738" max="8967" width="10.625" style="992"/>
    <col min="8968" max="8975" width="0" style="992" hidden="1" customWidth="1"/>
    <col min="8976" max="8976" width="3.75" style="992" customWidth="1"/>
    <col min="8977" max="8977" width="3.875" style="992" customWidth="1"/>
    <col min="8978" max="8978" width="3.75" style="992" customWidth="1"/>
    <col min="8979" max="8979" width="12.75" style="992" customWidth="1"/>
    <col min="8980" max="8980" width="52.75" style="992" customWidth="1"/>
    <col min="8981" max="8984" width="0" style="992" hidden="1" customWidth="1"/>
    <col min="8985" max="8985" width="12.25" style="992" customWidth="1"/>
    <col min="8986" max="8986" width="6.375" style="992" customWidth="1"/>
    <col min="8987" max="8987" width="12.25" style="992" customWidth="1"/>
    <col min="8988" max="8988" width="0" style="992" hidden="1" customWidth="1"/>
    <col min="8989" max="8989" width="3.75" style="992" customWidth="1"/>
    <col min="8990" max="8990" width="11.125" style="992" bestFit="1" customWidth="1"/>
    <col min="8991" max="8992" width="10.625" style="992"/>
    <col min="8993" max="8993" width="11.125" style="992" customWidth="1"/>
    <col min="8994" max="9223" width="10.625" style="992"/>
    <col min="9224" max="9231" width="0" style="992" hidden="1" customWidth="1"/>
    <col min="9232" max="9232" width="3.75" style="992" customWidth="1"/>
    <col min="9233" max="9233" width="3.875" style="992" customWidth="1"/>
    <col min="9234" max="9234" width="3.75" style="992" customWidth="1"/>
    <col min="9235" max="9235" width="12.75" style="992" customWidth="1"/>
    <col min="9236" max="9236" width="52.75" style="992" customWidth="1"/>
    <col min="9237" max="9240" width="0" style="992" hidden="1" customWidth="1"/>
    <col min="9241" max="9241" width="12.25" style="992" customWidth="1"/>
    <col min="9242" max="9242" width="6.375" style="992" customWidth="1"/>
    <col min="9243" max="9243" width="12.25" style="992" customWidth="1"/>
    <col min="9244" max="9244" width="0" style="992" hidden="1" customWidth="1"/>
    <col min="9245" max="9245" width="3.75" style="992" customWidth="1"/>
    <col min="9246" max="9246" width="11.125" style="992" bestFit="1" customWidth="1"/>
    <col min="9247" max="9248" width="10.625" style="992"/>
    <col min="9249" max="9249" width="11.125" style="992" customWidth="1"/>
    <col min="9250" max="9479" width="10.625" style="992"/>
    <col min="9480" max="9487" width="0" style="992" hidden="1" customWidth="1"/>
    <col min="9488" max="9488" width="3.75" style="992" customWidth="1"/>
    <col min="9489" max="9489" width="3.875" style="992" customWidth="1"/>
    <col min="9490" max="9490" width="3.75" style="992" customWidth="1"/>
    <col min="9491" max="9491" width="12.75" style="992" customWidth="1"/>
    <col min="9492" max="9492" width="52.75" style="992" customWidth="1"/>
    <col min="9493" max="9496" width="0" style="992" hidden="1" customWidth="1"/>
    <col min="9497" max="9497" width="12.25" style="992" customWidth="1"/>
    <col min="9498" max="9498" width="6.375" style="992" customWidth="1"/>
    <col min="9499" max="9499" width="12.25" style="992" customWidth="1"/>
    <col min="9500" max="9500" width="0" style="992" hidden="1" customWidth="1"/>
    <col min="9501" max="9501" width="3.75" style="992" customWidth="1"/>
    <col min="9502" max="9502" width="11.125" style="992" bestFit="1" customWidth="1"/>
    <col min="9503" max="9504" width="10.625" style="992"/>
    <col min="9505" max="9505" width="11.125" style="992" customWidth="1"/>
    <col min="9506" max="9735" width="10.625" style="992"/>
    <col min="9736" max="9743" width="0" style="992" hidden="1" customWidth="1"/>
    <col min="9744" max="9744" width="3.75" style="992" customWidth="1"/>
    <col min="9745" max="9745" width="3.875" style="992" customWidth="1"/>
    <col min="9746" max="9746" width="3.75" style="992" customWidth="1"/>
    <col min="9747" max="9747" width="12.75" style="992" customWidth="1"/>
    <col min="9748" max="9748" width="52.75" style="992" customWidth="1"/>
    <col min="9749" max="9752" width="0" style="992" hidden="1" customWidth="1"/>
    <col min="9753" max="9753" width="12.25" style="992" customWidth="1"/>
    <col min="9754" max="9754" width="6.375" style="992" customWidth="1"/>
    <col min="9755" max="9755" width="12.25" style="992" customWidth="1"/>
    <col min="9756" max="9756" width="0" style="992" hidden="1" customWidth="1"/>
    <col min="9757" max="9757" width="3.75" style="992" customWidth="1"/>
    <col min="9758" max="9758" width="11.125" style="992" bestFit="1" customWidth="1"/>
    <col min="9759" max="9760" width="10.625" style="992"/>
    <col min="9761" max="9761" width="11.125" style="992" customWidth="1"/>
    <col min="9762" max="9991" width="10.625" style="992"/>
    <col min="9992" max="9999" width="0" style="992" hidden="1" customWidth="1"/>
    <col min="10000" max="10000" width="3.75" style="992" customWidth="1"/>
    <col min="10001" max="10001" width="3.875" style="992" customWidth="1"/>
    <col min="10002" max="10002" width="3.75" style="992" customWidth="1"/>
    <col min="10003" max="10003" width="12.75" style="992" customWidth="1"/>
    <col min="10004" max="10004" width="52.75" style="992" customWidth="1"/>
    <col min="10005" max="10008" width="0" style="992" hidden="1" customWidth="1"/>
    <col min="10009" max="10009" width="12.25" style="992" customWidth="1"/>
    <col min="10010" max="10010" width="6.375" style="992" customWidth="1"/>
    <col min="10011" max="10011" width="12.25" style="992" customWidth="1"/>
    <col min="10012" max="10012" width="0" style="992" hidden="1" customWidth="1"/>
    <col min="10013" max="10013" width="3.75" style="992" customWidth="1"/>
    <col min="10014" max="10014" width="11.125" style="992" bestFit="1" customWidth="1"/>
    <col min="10015" max="10016" width="10.625" style="992"/>
    <col min="10017" max="10017" width="11.125" style="992" customWidth="1"/>
    <col min="10018" max="10247" width="10.625" style="992"/>
    <col min="10248" max="10255" width="0" style="992" hidden="1" customWidth="1"/>
    <col min="10256" max="10256" width="3.75" style="992" customWidth="1"/>
    <col min="10257" max="10257" width="3.875" style="992" customWidth="1"/>
    <col min="10258" max="10258" width="3.75" style="992" customWidth="1"/>
    <col min="10259" max="10259" width="12.75" style="992" customWidth="1"/>
    <col min="10260" max="10260" width="52.75" style="992" customWidth="1"/>
    <col min="10261" max="10264" width="0" style="992" hidden="1" customWidth="1"/>
    <col min="10265" max="10265" width="12.25" style="992" customWidth="1"/>
    <col min="10266" max="10266" width="6.375" style="992" customWidth="1"/>
    <col min="10267" max="10267" width="12.25" style="992" customWidth="1"/>
    <col min="10268" max="10268" width="0" style="992" hidden="1" customWidth="1"/>
    <col min="10269" max="10269" width="3.75" style="992" customWidth="1"/>
    <col min="10270" max="10270" width="11.125" style="992" bestFit="1" customWidth="1"/>
    <col min="10271" max="10272" width="10.625" style="992"/>
    <col min="10273" max="10273" width="11.125" style="992" customWidth="1"/>
    <col min="10274" max="10503" width="10.625" style="992"/>
    <col min="10504" max="10511" width="0" style="992" hidden="1" customWidth="1"/>
    <col min="10512" max="10512" width="3.75" style="992" customWidth="1"/>
    <col min="10513" max="10513" width="3.875" style="992" customWidth="1"/>
    <col min="10514" max="10514" width="3.75" style="992" customWidth="1"/>
    <col min="10515" max="10515" width="12.75" style="992" customWidth="1"/>
    <col min="10516" max="10516" width="52.75" style="992" customWidth="1"/>
    <col min="10517" max="10520" width="0" style="992" hidden="1" customWidth="1"/>
    <col min="10521" max="10521" width="12.25" style="992" customWidth="1"/>
    <col min="10522" max="10522" width="6.375" style="992" customWidth="1"/>
    <col min="10523" max="10523" width="12.25" style="992" customWidth="1"/>
    <col min="10524" max="10524" width="0" style="992" hidden="1" customWidth="1"/>
    <col min="10525" max="10525" width="3.75" style="992" customWidth="1"/>
    <col min="10526" max="10526" width="11.125" style="992" bestFit="1" customWidth="1"/>
    <col min="10527" max="10528" width="10.625" style="992"/>
    <col min="10529" max="10529" width="11.125" style="992" customWidth="1"/>
    <col min="10530" max="10759" width="10.625" style="992"/>
    <col min="10760" max="10767" width="0" style="992" hidden="1" customWidth="1"/>
    <col min="10768" max="10768" width="3.75" style="992" customWidth="1"/>
    <col min="10769" max="10769" width="3.875" style="992" customWidth="1"/>
    <col min="10770" max="10770" width="3.75" style="992" customWidth="1"/>
    <col min="10771" max="10771" width="12.75" style="992" customWidth="1"/>
    <col min="10772" max="10772" width="52.75" style="992" customWidth="1"/>
    <col min="10773" max="10776" width="0" style="992" hidden="1" customWidth="1"/>
    <col min="10777" max="10777" width="12.25" style="992" customWidth="1"/>
    <col min="10778" max="10778" width="6.375" style="992" customWidth="1"/>
    <col min="10779" max="10779" width="12.25" style="992" customWidth="1"/>
    <col min="10780" max="10780" width="0" style="992" hidden="1" customWidth="1"/>
    <col min="10781" max="10781" width="3.75" style="992" customWidth="1"/>
    <col min="10782" max="10782" width="11.125" style="992" bestFit="1" customWidth="1"/>
    <col min="10783" max="10784" width="10.625" style="992"/>
    <col min="10785" max="10785" width="11.125" style="992" customWidth="1"/>
    <col min="10786" max="11015" width="10.625" style="992"/>
    <col min="11016" max="11023" width="0" style="992" hidden="1" customWidth="1"/>
    <col min="11024" max="11024" width="3.75" style="992" customWidth="1"/>
    <col min="11025" max="11025" width="3.875" style="992" customWidth="1"/>
    <col min="11026" max="11026" width="3.75" style="992" customWidth="1"/>
    <col min="11027" max="11027" width="12.75" style="992" customWidth="1"/>
    <col min="11028" max="11028" width="52.75" style="992" customWidth="1"/>
    <col min="11029" max="11032" width="0" style="992" hidden="1" customWidth="1"/>
    <col min="11033" max="11033" width="12.25" style="992" customWidth="1"/>
    <col min="11034" max="11034" width="6.375" style="992" customWidth="1"/>
    <col min="11035" max="11035" width="12.25" style="992" customWidth="1"/>
    <col min="11036" max="11036" width="0" style="992" hidden="1" customWidth="1"/>
    <col min="11037" max="11037" width="3.75" style="992" customWidth="1"/>
    <col min="11038" max="11038" width="11.125" style="992" bestFit="1" customWidth="1"/>
    <col min="11039" max="11040" width="10.625" style="992"/>
    <col min="11041" max="11041" width="11.125" style="992" customWidth="1"/>
    <col min="11042" max="11271" width="10.625" style="992"/>
    <col min="11272" max="11279" width="0" style="992" hidden="1" customWidth="1"/>
    <col min="11280" max="11280" width="3.75" style="992" customWidth="1"/>
    <col min="11281" max="11281" width="3.875" style="992" customWidth="1"/>
    <col min="11282" max="11282" width="3.75" style="992" customWidth="1"/>
    <col min="11283" max="11283" width="12.75" style="992" customWidth="1"/>
    <col min="11284" max="11284" width="52.75" style="992" customWidth="1"/>
    <col min="11285" max="11288" width="0" style="992" hidden="1" customWidth="1"/>
    <col min="11289" max="11289" width="12.25" style="992" customWidth="1"/>
    <col min="11290" max="11290" width="6.375" style="992" customWidth="1"/>
    <col min="11291" max="11291" width="12.25" style="992" customWidth="1"/>
    <col min="11292" max="11292" width="0" style="992" hidden="1" customWidth="1"/>
    <col min="11293" max="11293" width="3.75" style="992" customWidth="1"/>
    <col min="11294" max="11294" width="11.125" style="992" bestFit="1" customWidth="1"/>
    <col min="11295" max="11296" width="10.625" style="992"/>
    <col min="11297" max="11297" width="11.125" style="992" customWidth="1"/>
    <col min="11298" max="11527" width="10.625" style="992"/>
    <col min="11528" max="11535" width="0" style="992" hidden="1" customWidth="1"/>
    <col min="11536" max="11536" width="3.75" style="992" customWidth="1"/>
    <col min="11537" max="11537" width="3.875" style="992" customWidth="1"/>
    <col min="11538" max="11538" width="3.75" style="992" customWidth="1"/>
    <col min="11539" max="11539" width="12.75" style="992" customWidth="1"/>
    <col min="11540" max="11540" width="52.75" style="992" customWidth="1"/>
    <col min="11541" max="11544" width="0" style="992" hidden="1" customWidth="1"/>
    <col min="11545" max="11545" width="12.25" style="992" customWidth="1"/>
    <col min="11546" max="11546" width="6.375" style="992" customWidth="1"/>
    <col min="11547" max="11547" width="12.25" style="992" customWidth="1"/>
    <col min="11548" max="11548" width="0" style="992" hidden="1" customWidth="1"/>
    <col min="11549" max="11549" width="3.75" style="992" customWidth="1"/>
    <col min="11550" max="11550" width="11.125" style="992" bestFit="1" customWidth="1"/>
    <col min="11551" max="11552" width="10.625" style="992"/>
    <col min="11553" max="11553" width="11.125" style="992" customWidth="1"/>
    <col min="11554" max="11783" width="10.625" style="992"/>
    <col min="11784" max="11791" width="0" style="992" hidden="1" customWidth="1"/>
    <col min="11792" max="11792" width="3.75" style="992" customWidth="1"/>
    <col min="11793" max="11793" width="3.875" style="992" customWidth="1"/>
    <col min="11794" max="11794" width="3.75" style="992" customWidth="1"/>
    <col min="11795" max="11795" width="12.75" style="992" customWidth="1"/>
    <col min="11796" max="11796" width="52.75" style="992" customWidth="1"/>
    <col min="11797" max="11800" width="0" style="992" hidden="1" customWidth="1"/>
    <col min="11801" max="11801" width="12.25" style="992" customWidth="1"/>
    <col min="11802" max="11802" width="6.375" style="992" customWidth="1"/>
    <col min="11803" max="11803" width="12.25" style="992" customWidth="1"/>
    <col min="11804" max="11804" width="0" style="992" hidden="1" customWidth="1"/>
    <col min="11805" max="11805" width="3.75" style="992" customWidth="1"/>
    <col min="11806" max="11806" width="11.125" style="992" bestFit="1" customWidth="1"/>
    <col min="11807" max="11808" width="10.625" style="992"/>
    <col min="11809" max="11809" width="11.125" style="992" customWidth="1"/>
    <col min="11810" max="12039" width="10.625" style="992"/>
    <col min="12040" max="12047" width="0" style="992" hidden="1" customWidth="1"/>
    <col min="12048" max="12048" width="3.75" style="992" customWidth="1"/>
    <col min="12049" max="12049" width="3.875" style="992" customWidth="1"/>
    <col min="12050" max="12050" width="3.75" style="992" customWidth="1"/>
    <col min="12051" max="12051" width="12.75" style="992" customWidth="1"/>
    <col min="12052" max="12052" width="52.75" style="992" customWidth="1"/>
    <col min="12053" max="12056" width="0" style="992" hidden="1" customWidth="1"/>
    <col min="12057" max="12057" width="12.25" style="992" customWidth="1"/>
    <col min="12058" max="12058" width="6.375" style="992" customWidth="1"/>
    <col min="12059" max="12059" width="12.25" style="992" customWidth="1"/>
    <col min="12060" max="12060" width="0" style="992" hidden="1" customWidth="1"/>
    <col min="12061" max="12061" width="3.75" style="992" customWidth="1"/>
    <col min="12062" max="12062" width="11.125" style="992" bestFit="1" customWidth="1"/>
    <col min="12063" max="12064" width="10.625" style="992"/>
    <col min="12065" max="12065" width="11.125" style="992" customWidth="1"/>
    <col min="12066" max="12295" width="10.625" style="992"/>
    <col min="12296" max="12303" width="0" style="992" hidden="1" customWidth="1"/>
    <col min="12304" max="12304" width="3.75" style="992" customWidth="1"/>
    <col min="12305" max="12305" width="3.875" style="992" customWidth="1"/>
    <col min="12306" max="12306" width="3.75" style="992" customWidth="1"/>
    <col min="12307" max="12307" width="12.75" style="992" customWidth="1"/>
    <col min="12308" max="12308" width="52.75" style="992" customWidth="1"/>
    <col min="12309" max="12312" width="0" style="992" hidden="1" customWidth="1"/>
    <col min="12313" max="12313" width="12.25" style="992" customWidth="1"/>
    <col min="12314" max="12314" width="6.375" style="992" customWidth="1"/>
    <col min="12315" max="12315" width="12.25" style="992" customWidth="1"/>
    <col min="12316" max="12316" width="0" style="992" hidden="1" customWidth="1"/>
    <col min="12317" max="12317" width="3.75" style="992" customWidth="1"/>
    <col min="12318" max="12318" width="11.125" style="992" bestFit="1" customWidth="1"/>
    <col min="12319" max="12320" width="10.625" style="992"/>
    <col min="12321" max="12321" width="11.125" style="992" customWidth="1"/>
    <col min="12322" max="12551" width="10.625" style="992"/>
    <col min="12552" max="12559" width="0" style="992" hidden="1" customWidth="1"/>
    <col min="12560" max="12560" width="3.75" style="992" customWidth="1"/>
    <col min="12561" max="12561" width="3.875" style="992" customWidth="1"/>
    <col min="12562" max="12562" width="3.75" style="992" customWidth="1"/>
    <col min="12563" max="12563" width="12.75" style="992" customWidth="1"/>
    <col min="12564" max="12564" width="52.75" style="992" customWidth="1"/>
    <col min="12565" max="12568" width="0" style="992" hidden="1" customWidth="1"/>
    <col min="12569" max="12569" width="12.25" style="992" customWidth="1"/>
    <col min="12570" max="12570" width="6.375" style="992" customWidth="1"/>
    <col min="12571" max="12571" width="12.25" style="992" customWidth="1"/>
    <col min="12572" max="12572" width="0" style="992" hidden="1" customWidth="1"/>
    <col min="12573" max="12573" width="3.75" style="992" customWidth="1"/>
    <col min="12574" max="12574" width="11.125" style="992" bestFit="1" customWidth="1"/>
    <col min="12575" max="12576" width="10.625" style="992"/>
    <col min="12577" max="12577" width="11.125" style="992" customWidth="1"/>
    <col min="12578" max="12807" width="10.625" style="992"/>
    <col min="12808" max="12815" width="0" style="992" hidden="1" customWidth="1"/>
    <col min="12816" max="12816" width="3.75" style="992" customWidth="1"/>
    <col min="12817" max="12817" width="3.875" style="992" customWidth="1"/>
    <col min="12818" max="12818" width="3.75" style="992" customWidth="1"/>
    <col min="12819" max="12819" width="12.75" style="992" customWidth="1"/>
    <col min="12820" max="12820" width="52.75" style="992" customWidth="1"/>
    <col min="12821" max="12824" width="0" style="992" hidden="1" customWidth="1"/>
    <col min="12825" max="12825" width="12.25" style="992" customWidth="1"/>
    <col min="12826" max="12826" width="6.375" style="992" customWidth="1"/>
    <col min="12827" max="12827" width="12.25" style="992" customWidth="1"/>
    <col min="12828" max="12828" width="0" style="992" hidden="1" customWidth="1"/>
    <col min="12829" max="12829" width="3.75" style="992" customWidth="1"/>
    <col min="12830" max="12830" width="11.125" style="992" bestFit="1" customWidth="1"/>
    <col min="12831" max="12832" width="10.625" style="992"/>
    <col min="12833" max="12833" width="11.125" style="992" customWidth="1"/>
    <col min="12834" max="13063" width="10.625" style="992"/>
    <col min="13064" max="13071" width="0" style="992" hidden="1" customWidth="1"/>
    <col min="13072" max="13072" width="3.75" style="992" customWidth="1"/>
    <col min="13073" max="13073" width="3.875" style="992" customWidth="1"/>
    <col min="13074" max="13074" width="3.75" style="992" customWidth="1"/>
    <col min="13075" max="13075" width="12.75" style="992" customWidth="1"/>
    <col min="13076" max="13076" width="52.75" style="992" customWidth="1"/>
    <col min="13077" max="13080" width="0" style="992" hidden="1" customWidth="1"/>
    <col min="13081" max="13081" width="12.25" style="992" customWidth="1"/>
    <col min="13082" max="13082" width="6.375" style="992" customWidth="1"/>
    <col min="13083" max="13083" width="12.25" style="992" customWidth="1"/>
    <col min="13084" max="13084" width="0" style="992" hidden="1" customWidth="1"/>
    <col min="13085" max="13085" width="3.75" style="992" customWidth="1"/>
    <col min="13086" max="13086" width="11.125" style="992" bestFit="1" customWidth="1"/>
    <col min="13087" max="13088" width="10.625" style="992"/>
    <col min="13089" max="13089" width="11.125" style="992" customWidth="1"/>
    <col min="13090" max="13319" width="10.625" style="992"/>
    <col min="13320" max="13327" width="0" style="992" hidden="1" customWidth="1"/>
    <col min="13328" max="13328" width="3.75" style="992" customWidth="1"/>
    <col min="13329" max="13329" width="3.875" style="992" customWidth="1"/>
    <col min="13330" max="13330" width="3.75" style="992" customWidth="1"/>
    <col min="13331" max="13331" width="12.75" style="992" customWidth="1"/>
    <col min="13332" max="13332" width="52.75" style="992" customWidth="1"/>
    <col min="13333" max="13336" width="0" style="992" hidden="1" customWidth="1"/>
    <col min="13337" max="13337" width="12.25" style="992" customWidth="1"/>
    <col min="13338" max="13338" width="6.375" style="992" customWidth="1"/>
    <col min="13339" max="13339" width="12.25" style="992" customWidth="1"/>
    <col min="13340" max="13340" width="0" style="992" hidden="1" customWidth="1"/>
    <col min="13341" max="13341" width="3.75" style="992" customWidth="1"/>
    <col min="13342" max="13342" width="11.125" style="992" bestFit="1" customWidth="1"/>
    <col min="13343" max="13344" width="10.625" style="992"/>
    <col min="13345" max="13345" width="11.125" style="992" customWidth="1"/>
    <col min="13346" max="13575" width="10.625" style="992"/>
    <col min="13576" max="13583" width="0" style="992" hidden="1" customWidth="1"/>
    <col min="13584" max="13584" width="3.75" style="992" customWidth="1"/>
    <col min="13585" max="13585" width="3.875" style="992" customWidth="1"/>
    <col min="13586" max="13586" width="3.75" style="992" customWidth="1"/>
    <col min="13587" max="13587" width="12.75" style="992" customWidth="1"/>
    <col min="13588" max="13588" width="52.75" style="992" customWidth="1"/>
    <col min="13589" max="13592" width="0" style="992" hidden="1" customWidth="1"/>
    <col min="13593" max="13593" width="12.25" style="992" customWidth="1"/>
    <col min="13594" max="13594" width="6.375" style="992" customWidth="1"/>
    <col min="13595" max="13595" width="12.25" style="992" customWidth="1"/>
    <col min="13596" max="13596" width="0" style="992" hidden="1" customWidth="1"/>
    <col min="13597" max="13597" width="3.75" style="992" customWidth="1"/>
    <col min="13598" max="13598" width="11.125" style="992" bestFit="1" customWidth="1"/>
    <col min="13599" max="13600" width="10.625" style="992"/>
    <col min="13601" max="13601" width="11.125" style="992" customWidth="1"/>
    <col min="13602" max="13831" width="10.625" style="992"/>
    <col min="13832" max="13839" width="0" style="992" hidden="1" customWidth="1"/>
    <col min="13840" max="13840" width="3.75" style="992" customWidth="1"/>
    <col min="13841" max="13841" width="3.875" style="992" customWidth="1"/>
    <col min="13842" max="13842" width="3.75" style="992" customWidth="1"/>
    <col min="13843" max="13843" width="12.75" style="992" customWidth="1"/>
    <col min="13844" max="13844" width="52.75" style="992" customWidth="1"/>
    <col min="13845" max="13848" width="0" style="992" hidden="1" customWidth="1"/>
    <col min="13849" max="13849" width="12.25" style="992" customWidth="1"/>
    <col min="13850" max="13850" width="6.375" style="992" customWidth="1"/>
    <col min="13851" max="13851" width="12.25" style="992" customWidth="1"/>
    <col min="13852" max="13852" width="0" style="992" hidden="1" customWidth="1"/>
    <col min="13853" max="13853" width="3.75" style="992" customWidth="1"/>
    <col min="13854" max="13854" width="11.125" style="992" bestFit="1" customWidth="1"/>
    <col min="13855" max="13856" width="10.625" style="992"/>
    <col min="13857" max="13857" width="11.125" style="992" customWidth="1"/>
    <col min="13858" max="14087" width="10.625" style="992"/>
    <col min="14088" max="14095" width="0" style="992" hidden="1" customWidth="1"/>
    <col min="14096" max="14096" width="3.75" style="992" customWidth="1"/>
    <col min="14097" max="14097" width="3.875" style="992" customWidth="1"/>
    <col min="14098" max="14098" width="3.75" style="992" customWidth="1"/>
    <col min="14099" max="14099" width="12.75" style="992" customWidth="1"/>
    <col min="14100" max="14100" width="52.75" style="992" customWidth="1"/>
    <col min="14101" max="14104" width="0" style="992" hidden="1" customWidth="1"/>
    <col min="14105" max="14105" width="12.25" style="992" customWidth="1"/>
    <col min="14106" max="14106" width="6.375" style="992" customWidth="1"/>
    <col min="14107" max="14107" width="12.25" style="992" customWidth="1"/>
    <col min="14108" max="14108" width="0" style="992" hidden="1" customWidth="1"/>
    <col min="14109" max="14109" width="3.75" style="992" customWidth="1"/>
    <col min="14110" max="14110" width="11.125" style="992" bestFit="1" customWidth="1"/>
    <col min="14111" max="14112" width="10.625" style="992"/>
    <col min="14113" max="14113" width="11.125" style="992" customWidth="1"/>
    <col min="14114" max="14343" width="10.625" style="992"/>
    <col min="14344" max="14351" width="0" style="992" hidden="1" customWidth="1"/>
    <col min="14352" max="14352" width="3.75" style="992" customWidth="1"/>
    <col min="14353" max="14353" width="3.875" style="992" customWidth="1"/>
    <col min="14354" max="14354" width="3.75" style="992" customWidth="1"/>
    <col min="14355" max="14355" width="12.75" style="992" customWidth="1"/>
    <col min="14356" max="14356" width="52.75" style="992" customWidth="1"/>
    <col min="14357" max="14360" width="0" style="992" hidden="1" customWidth="1"/>
    <col min="14361" max="14361" width="12.25" style="992" customWidth="1"/>
    <col min="14362" max="14362" width="6.375" style="992" customWidth="1"/>
    <col min="14363" max="14363" width="12.25" style="992" customWidth="1"/>
    <col min="14364" max="14364" width="0" style="992" hidden="1" customWidth="1"/>
    <col min="14365" max="14365" width="3.75" style="992" customWidth="1"/>
    <col min="14366" max="14366" width="11.125" style="992" bestFit="1" customWidth="1"/>
    <col min="14367" max="14368" width="10.625" style="992"/>
    <col min="14369" max="14369" width="11.125" style="992" customWidth="1"/>
    <col min="14370" max="14599" width="10.625" style="992"/>
    <col min="14600" max="14607" width="0" style="992" hidden="1" customWidth="1"/>
    <col min="14608" max="14608" width="3.75" style="992" customWidth="1"/>
    <col min="14609" max="14609" width="3.875" style="992" customWidth="1"/>
    <col min="14610" max="14610" width="3.75" style="992" customWidth="1"/>
    <col min="14611" max="14611" width="12.75" style="992" customWidth="1"/>
    <col min="14612" max="14612" width="52.75" style="992" customWidth="1"/>
    <col min="14613" max="14616" width="0" style="992" hidden="1" customWidth="1"/>
    <col min="14617" max="14617" width="12.25" style="992" customWidth="1"/>
    <col min="14618" max="14618" width="6.375" style="992" customWidth="1"/>
    <col min="14619" max="14619" width="12.25" style="992" customWidth="1"/>
    <col min="14620" max="14620" width="0" style="992" hidden="1" customWidth="1"/>
    <col min="14621" max="14621" width="3.75" style="992" customWidth="1"/>
    <col min="14622" max="14622" width="11.125" style="992" bestFit="1" customWidth="1"/>
    <col min="14623" max="14624" width="10.625" style="992"/>
    <col min="14625" max="14625" width="11.125" style="992" customWidth="1"/>
    <col min="14626" max="14855" width="10.625" style="992"/>
    <col min="14856" max="14863" width="0" style="992" hidden="1" customWidth="1"/>
    <col min="14864" max="14864" width="3.75" style="992" customWidth="1"/>
    <col min="14865" max="14865" width="3.875" style="992" customWidth="1"/>
    <col min="14866" max="14866" width="3.75" style="992" customWidth="1"/>
    <col min="14867" max="14867" width="12.75" style="992" customWidth="1"/>
    <col min="14868" max="14868" width="52.75" style="992" customWidth="1"/>
    <col min="14869" max="14872" width="0" style="992" hidden="1" customWidth="1"/>
    <col min="14873" max="14873" width="12.25" style="992" customWidth="1"/>
    <col min="14874" max="14874" width="6.375" style="992" customWidth="1"/>
    <col min="14875" max="14875" width="12.25" style="992" customWidth="1"/>
    <col min="14876" max="14876" width="0" style="992" hidden="1" customWidth="1"/>
    <col min="14877" max="14877" width="3.75" style="992" customWidth="1"/>
    <col min="14878" max="14878" width="11.125" style="992" bestFit="1" customWidth="1"/>
    <col min="14879" max="14880" width="10.625" style="992"/>
    <col min="14881" max="14881" width="11.125" style="992" customWidth="1"/>
    <col min="14882" max="15111" width="10.625" style="992"/>
    <col min="15112" max="15119" width="0" style="992" hidden="1" customWidth="1"/>
    <col min="15120" max="15120" width="3.75" style="992" customWidth="1"/>
    <col min="15121" max="15121" width="3.875" style="992" customWidth="1"/>
    <col min="15122" max="15122" width="3.75" style="992" customWidth="1"/>
    <col min="15123" max="15123" width="12.75" style="992" customWidth="1"/>
    <col min="15124" max="15124" width="52.75" style="992" customWidth="1"/>
    <col min="15125" max="15128" width="0" style="992" hidden="1" customWidth="1"/>
    <col min="15129" max="15129" width="12.25" style="992" customWidth="1"/>
    <col min="15130" max="15130" width="6.375" style="992" customWidth="1"/>
    <col min="15131" max="15131" width="12.25" style="992" customWidth="1"/>
    <col min="15132" max="15132" width="0" style="992" hidden="1" customWidth="1"/>
    <col min="15133" max="15133" width="3.75" style="992" customWidth="1"/>
    <col min="15134" max="15134" width="11.125" style="992" bestFit="1" customWidth="1"/>
    <col min="15135" max="15136" width="10.625" style="992"/>
    <col min="15137" max="15137" width="11.125" style="992" customWidth="1"/>
    <col min="15138" max="15367" width="10.625" style="992"/>
    <col min="15368" max="15375" width="0" style="992" hidden="1" customWidth="1"/>
    <col min="15376" max="15376" width="3.75" style="992" customWidth="1"/>
    <col min="15377" max="15377" width="3.875" style="992" customWidth="1"/>
    <col min="15378" max="15378" width="3.75" style="992" customWidth="1"/>
    <col min="15379" max="15379" width="12.75" style="992" customWidth="1"/>
    <col min="15380" max="15380" width="52.75" style="992" customWidth="1"/>
    <col min="15381" max="15384" width="0" style="992" hidden="1" customWidth="1"/>
    <col min="15385" max="15385" width="12.25" style="992" customWidth="1"/>
    <col min="15386" max="15386" width="6.375" style="992" customWidth="1"/>
    <col min="15387" max="15387" width="12.25" style="992" customWidth="1"/>
    <col min="15388" max="15388" width="0" style="992" hidden="1" customWidth="1"/>
    <col min="15389" max="15389" width="3.75" style="992" customWidth="1"/>
    <col min="15390" max="15390" width="11.125" style="992" bestFit="1" customWidth="1"/>
    <col min="15391" max="15392" width="10.625" style="992"/>
    <col min="15393" max="15393" width="11.125" style="992" customWidth="1"/>
    <col min="15394" max="15623" width="10.625" style="992"/>
    <col min="15624" max="15631" width="0" style="992" hidden="1" customWidth="1"/>
    <col min="15632" max="15632" width="3.75" style="992" customWidth="1"/>
    <col min="15633" max="15633" width="3.875" style="992" customWidth="1"/>
    <col min="15634" max="15634" width="3.75" style="992" customWidth="1"/>
    <col min="15635" max="15635" width="12.75" style="992" customWidth="1"/>
    <col min="15636" max="15636" width="52.75" style="992" customWidth="1"/>
    <col min="15637" max="15640" width="0" style="992" hidden="1" customWidth="1"/>
    <col min="15641" max="15641" width="12.25" style="992" customWidth="1"/>
    <col min="15642" max="15642" width="6.375" style="992" customWidth="1"/>
    <col min="15643" max="15643" width="12.25" style="992" customWidth="1"/>
    <col min="15644" max="15644" width="0" style="992" hidden="1" customWidth="1"/>
    <col min="15645" max="15645" width="3.75" style="992" customWidth="1"/>
    <col min="15646" max="15646" width="11.125" style="992" bestFit="1" customWidth="1"/>
    <col min="15647" max="15648" width="10.625" style="992"/>
    <col min="15649" max="15649" width="11.125" style="992" customWidth="1"/>
    <col min="15650" max="15879" width="10.625" style="992"/>
    <col min="15880" max="15887" width="0" style="992" hidden="1" customWidth="1"/>
    <col min="15888" max="15888" width="3.75" style="992" customWidth="1"/>
    <col min="15889" max="15889" width="3.875" style="992" customWidth="1"/>
    <col min="15890" max="15890" width="3.75" style="992" customWidth="1"/>
    <col min="15891" max="15891" width="12.75" style="992" customWidth="1"/>
    <col min="15892" max="15892" width="52.75" style="992" customWidth="1"/>
    <col min="15893" max="15896" width="0" style="992" hidden="1" customWidth="1"/>
    <col min="15897" max="15897" width="12.25" style="992" customWidth="1"/>
    <col min="15898" max="15898" width="6.375" style="992" customWidth="1"/>
    <col min="15899" max="15899" width="12.25" style="992" customWidth="1"/>
    <col min="15900" max="15900" width="0" style="992" hidden="1" customWidth="1"/>
    <col min="15901" max="15901" width="3.75" style="992" customWidth="1"/>
    <col min="15902" max="15902" width="11.125" style="992" bestFit="1" customWidth="1"/>
    <col min="15903" max="15904" width="10.625" style="992"/>
    <col min="15905" max="15905" width="11.125" style="992" customWidth="1"/>
    <col min="15906" max="16135" width="10.625" style="992"/>
    <col min="16136" max="16143" width="0" style="992" hidden="1" customWidth="1"/>
    <col min="16144" max="16144" width="3.75" style="992" customWidth="1"/>
    <col min="16145" max="16145" width="3.875" style="992" customWidth="1"/>
    <col min="16146" max="16146" width="3.75" style="992" customWidth="1"/>
    <col min="16147" max="16147" width="12.75" style="992" customWidth="1"/>
    <col min="16148" max="16148" width="52.75" style="992" customWidth="1"/>
    <col min="16149" max="16152" width="0" style="992" hidden="1" customWidth="1"/>
    <col min="16153" max="16153" width="12.25" style="992" customWidth="1"/>
    <col min="16154" max="16154" width="6.375" style="992" customWidth="1"/>
    <col min="16155" max="16155" width="12.25" style="992" customWidth="1"/>
    <col min="16156" max="16156" width="0" style="992" hidden="1" customWidth="1"/>
    <col min="16157" max="16157" width="3.75" style="992" customWidth="1"/>
    <col min="16158" max="16158" width="11.125" style="992" bestFit="1" customWidth="1"/>
    <col min="16159" max="16160" width="10.625" style="992"/>
    <col min="16161" max="16161" width="11.125" style="992" customWidth="1"/>
    <col min="16162" max="16384" width="10.6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29" t="s">
        <v>632</v>
      </c>
      <c r="M5" s="1229"/>
      <c r="N5" s="1229"/>
      <c r="O5" s="1229"/>
      <c r="P5" s="1229"/>
      <c r="Q5" s="1229"/>
      <c r="R5" s="1229"/>
      <c r="S5" s="1229"/>
      <c r="T5" s="1229"/>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34.200000000000003">
      <c r="A7" s="1015"/>
      <c r="B7" s="1015"/>
      <c r="C7" s="1015"/>
      <c r="D7" s="1015"/>
      <c r="E7" s="1015"/>
      <c r="F7" s="1015"/>
      <c r="G7" s="1015"/>
      <c r="H7" s="1015"/>
      <c r="L7" s="501"/>
      <c r="M7" s="619" t="s">
        <v>502</v>
      </c>
      <c r="N7" s="668"/>
      <c r="O7" s="1206" t="str">
        <f>IF(NameOrPr_ch="",IF(NameOrPr="","",NameOrPr),NameOrPr_ch)</f>
        <v>Департамент энергетики и тарифов Ивановской области</v>
      </c>
      <c r="P7" s="1206"/>
      <c r="Q7" s="1206"/>
      <c r="R7" s="1206"/>
      <c r="S7" s="1206"/>
      <c r="T7" s="1206"/>
      <c r="U7" s="769"/>
      <c r="V7"/>
      <c r="W7"/>
      <c r="X7"/>
      <c r="Y7"/>
      <c r="Z7"/>
      <c r="AA7"/>
      <c r="AB7"/>
      <c r="AC7" s="769"/>
      <c r="AD7" s="521"/>
      <c r="AE7" s="1015"/>
      <c r="AF7" s="1015"/>
      <c r="AG7" s="1015"/>
      <c r="AH7" s="1015"/>
      <c r="AI7" s="1015"/>
      <c r="AJ7" s="1015"/>
      <c r="AK7" s="1015"/>
      <c r="AL7" s="1015"/>
      <c r="AM7" s="1015"/>
      <c r="AN7" s="1015"/>
      <c r="AO7" s="1015"/>
    </row>
    <row r="8" spans="1:41" s="1009" customFormat="1" ht="18.600000000000001">
      <c r="A8" s="1015"/>
      <c r="B8" s="1015"/>
      <c r="C8" s="1015"/>
      <c r="D8" s="1015"/>
      <c r="E8" s="1015"/>
      <c r="F8" s="1015"/>
      <c r="G8" s="1015"/>
      <c r="H8" s="1015"/>
      <c r="L8" s="501"/>
      <c r="M8" s="619" t="s">
        <v>597</v>
      </c>
      <c r="N8" s="668"/>
      <c r="O8" s="1206" t="str">
        <f>IF(datePr_ch="",IF(datePr="","",datePr),datePr_ch)</f>
        <v>03.12.2021</v>
      </c>
      <c r="P8" s="1206"/>
      <c r="Q8" s="1206"/>
      <c r="R8" s="1206"/>
      <c r="S8" s="1206"/>
      <c r="T8" s="1206"/>
      <c r="U8" s="769"/>
      <c r="V8"/>
      <c r="W8"/>
      <c r="X8"/>
      <c r="Y8"/>
      <c r="Z8"/>
      <c r="AA8"/>
      <c r="AB8"/>
      <c r="AC8" s="769"/>
      <c r="AD8" s="521"/>
      <c r="AE8" s="1015"/>
      <c r="AF8" s="1015"/>
      <c r="AG8" s="1015"/>
      <c r="AH8" s="1015"/>
      <c r="AI8" s="1015"/>
      <c r="AJ8" s="1015"/>
      <c r="AK8" s="1015"/>
      <c r="AL8" s="1015"/>
      <c r="AM8" s="1015"/>
      <c r="AN8" s="1015"/>
      <c r="AO8" s="1015"/>
    </row>
    <row r="9" spans="1:41" s="1009" customFormat="1" ht="18.600000000000001">
      <c r="A9" s="1015"/>
      <c r="B9" s="1015"/>
      <c r="C9" s="1015"/>
      <c r="D9" s="1015"/>
      <c r="E9" s="1015"/>
      <c r="F9" s="1015"/>
      <c r="G9" s="1015"/>
      <c r="H9" s="1015"/>
      <c r="L9" s="763"/>
      <c r="M9" s="619" t="s">
        <v>596</v>
      </c>
      <c r="N9" s="668"/>
      <c r="O9" s="1206" t="str">
        <f>IF(numberPr_ch="",IF(numberPr="","",numberPr),numberPr_ch)</f>
        <v>54-т/8</v>
      </c>
      <c r="P9" s="1206"/>
      <c r="Q9" s="1206"/>
      <c r="R9" s="1206"/>
      <c r="S9" s="1206"/>
      <c r="T9" s="1206"/>
      <c r="U9" s="769"/>
      <c r="V9"/>
      <c r="W9"/>
      <c r="X9"/>
      <c r="Y9"/>
      <c r="Z9"/>
      <c r="AA9"/>
      <c r="AB9"/>
      <c r="AC9" s="769"/>
      <c r="AD9" s="521"/>
      <c r="AE9" s="1015"/>
      <c r="AF9" s="1015"/>
      <c r="AG9" s="1015"/>
      <c r="AH9" s="1015"/>
      <c r="AI9" s="1015"/>
      <c r="AJ9" s="1015"/>
      <c r="AK9" s="1015"/>
      <c r="AL9" s="1015"/>
      <c r="AM9" s="1015"/>
      <c r="AN9" s="1015"/>
      <c r="AO9" s="1015"/>
    </row>
    <row r="10" spans="1:41" s="1009" customFormat="1" ht="22.8">
      <c r="A10" s="1015"/>
      <c r="B10" s="1015"/>
      <c r="C10" s="1015"/>
      <c r="D10" s="1015"/>
      <c r="E10" s="1015"/>
      <c r="F10" s="1015"/>
      <c r="G10" s="1015"/>
      <c r="H10" s="1015"/>
      <c r="L10" s="763"/>
      <c r="M10" s="619" t="s">
        <v>501</v>
      </c>
      <c r="N10" s="668"/>
      <c r="O10" s="1206" t="str">
        <f>IF(IstPub_ch="",IF(IstPub="","",IstPub),IstPub_ch)</f>
        <v>На сайте Департамента энергетики и тарифов Ивановской области</v>
      </c>
      <c r="P10" s="1206"/>
      <c r="Q10" s="1206"/>
      <c r="R10" s="1206"/>
      <c r="S10" s="1206"/>
      <c r="T10" s="1206"/>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4" hidden="1">
      <c r="A11" s="1015"/>
      <c r="B11" s="1015"/>
      <c r="C11" s="1015"/>
      <c r="D11" s="1015"/>
      <c r="E11" s="1015"/>
      <c r="F11" s="1015"/>
      <c r="G11" s="1015"/>
      <c r="H11" s="1015"/>
      <c r="L11" s="1230"/>
      <c r="M11" s="1230"/>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07"/>
      <c r="P12" s="1207"/>
      <c r="Q12" s="1207"/>
      <c r="R12" s="1207"/>
      <c r="S12" s="1207"/>
      <c r="T12" s="1207"/>
      <c r="U12" s="1207"/>
      <c r="V12" s="1207" t="s">
        <v>1852</v>
      </c>
      <c r="W12" s="1207"/>
      <c r="X12" s="1207"/>
      <c r="Y12" s="1207"/>
      <c r="Z12" s="1207"/>
      <c r="AA12" s="1207"/>
      <c r="AB12" s="1207"/>
    </row>
    <row r="13" spans="1:41">
      <c r="J13" s="997"/>
      <c r="K13" s="997"/>
      <c r="L13" s="1160" t="s">
        <v>454</v>
      </c>
      <c r="M13" s="1160"/>
      <c r="N13" s="1160"/>
      <c r="O13" s="1160"/>
      <c r="P13" s="1160"/>
      <c r="Q13" s="1160"/>
      <c r="R13" s="1160"/>
      <c r="S13" s="1160"/>
      <c r="T13" s="1160"/>
      <c r="U13" s="1160"/>
      <c r="V13" s="1160"/>
      <c r="W13" s="1160"/>
      <c r="X13" s="1160"/>
      <c r="Y13" s="1160"/>
      <c r="Z13" s="1160"/>
      <c r="AA13" s="1160"/>
      <c r="AB13" s="1160"/>
      <c r="AC13" s="1160"/>
      <c r="AD13" s="1160" t="s">
        <v>455</v>
      </c>
    </row>
    <row r="14" spans="1:41" ht="14.25" customHeight="1">
      <c r="J14" s="997"/>
      <c r="K14" s="997"/>
      <c r="L14" s="1213" t="s">
        <v>92</v>
      </c>
      <c r="M14" s="1213" t="s">
        <v>640</v>
      </c>
      <c r="N14" s="663"/>
      <c r="O14" s="1214" t="s">
        <v>642</v>
      </c>
      <c r="P14" s="1215"/>
      <c r="Q14" s="1215"/>
      <c r="R14" s="1215"/>
      <c r="S14" s="1215"/>
      <c r="T14" s="1216"/>
      <c r="U14" s="1224" t="s">
        <v>341</v>
      </c>
      <c r="V14" s="1214" t="s">
        <v>642</v>
      </c>
      <c r="W14" s="1215"/>
      <c r="X14" s="1215"/>
      <c r="Y14" s="1215"/>
      <c r="Z14" s="1215"/>
      <c r="AA14" s="1216"/>
      <c r="AB14" s="1224" t="s">
        <v>341</v>
      </c>
      <c r="AC14" s="1210" t="s">
        <v>275</v>
      </c>
      <c r="AD14" s="1160"/>
    </row>
    <row r="15" spans="1:41" ht="14.25" customHeight="1">
      <c r="J15" s="997"/>
      <c r="K15" s="997"/>
      <c r="L15" s="1213"/>
      <c r="M15" s="1213"/>
      <c r="N15" s="664"/>
      <c r="O15" s="1219" t="s">
        <v>606</v>
      </c>
      <c r="P15" s="1217" t="s">
        <v>271</v>
      </c>
      <c r="Q15" s="1218"/>
      <c r="R15" s="1221" t="s">
        <v>655</v>
      </c>
      <c r="S15" s="1222"/>
      <c r="T15" s="1223"/>
      <c r="U15" s="1225"/>
      <c r="V15" s="1219" t="s">
        <v>606</v>
      </c>
      <c r="W15" s="1217" t="s">
        <v>271</v>
      </c>
      <c r="X15" s="1218"/>
      <c r="Y15" s="1221" t="s">
        <v>655</v>
      </c>
      <c r="Z15" s="1222"/>
      <c r="AA15" s="1223"/>
      <c r="AB15" s="1225"/>
      <c r="AC15" s="1211"/>
      <c r="AD15" s="1160"/>
    </row>
    <row r="16" spans="1:41" ht="33.75" customHeight="1">
      <c r="J16" s="997"/>
      <c r="K16" s="997"/>
      <c r="L16" s="1213"/>
      <c r="M16" s="1213"/>
      <c r="N16" s="665"/>
      <c r="O16" s="1220"/>
      <c r="P16" s="758" t="s">
        <v>607</v>
      </c>
      <c r="Q16" s="758" t="s">
        <v>6</v>
      </c>
      <c r="R16" s="1030" t="s">
        <v>274</v>
      </c>
      <c r="S16" s="1208" t="s">
        <v>273</v>
      </c>
      <c r="T16" s="1209"/>
      <c r="U16" s="1226"/>
      <c r="V16" s="1220"/>
      <c r="W16" s="758" t="s">
        <v>607</v>
      </c>
      <c r="X16" s="758" t="s">
        <v>6</v>
      </c>
      <c r="Y16" s="1111" t="s">
        <v>274</v>
      </c>
      <c r="Z16" s="1208" t="s">
        <v>273</v>
      </c>
      <c r="AA16" s="1209"/>
      <c r="AB16" s="1226"/>
      <c r="AC16" s="1212"/>
      <c r="AD16" s="1160"/>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1">
        <f ca="1">OFFSET(S17,0,-1)+1</f>
        <v>7</v>
      </c>
      <c r="T17" s="1231"/>
      <c r="U17" s="1027">
        <f ca="1">OFFSET(U17,0,-2)+1</f>
        <v>8</v>
      </c>
      <c r="V17" s="1109">
        <f ca="1">OFFSET(V17,0,-1)+1</f>
        <v>9</v>
      </c>
      <c r="W17" s="1109">
        <f ca="1">OFFSET(W17,0,-1)+1</f>
        <v>10</v>
      </c>
      <c r="X17" s="1109">
        <f ca="1">OFFSET(X17,0,-1)+1</f>
        <v>11</v>
      </c>
      <c r="Y17" s="1109">
        <f ca="1">OFFSET(Y17,0,-1)+1</f>
        <v>12</v>
      </c>
      <c r="Z17" s="1231">
        <f ca="1">OFFSET(Z17,0,-1)+1</f>
        <v>13</v>
      </c>
      <c r="AA17" s="1231"/>
      <c r="AB17" s="1109">
        <f ca="1">OFFSET(AB17,0,-2)+1</f>
        <v>14</v>
      </c>
      <c r="AC17" s="651">
        <f ca="1">OFFSET(AC17,0,-1)</f>
        <v>14</v>
      </c>
      <c r="AD17" s="1027">
        <f ca="1">OFFSET(AD17,0,-1)+1</f>
        <v>15</v>
      </c>
    </row>
    <row r="18" spans="1:43" ht="22.8" hidden="1">
      <c r="A18" s="1232">
        <v>1</v>
      </c>
      <c r="B18" s="1017"/>
      <c r="C18" s="1017"/>
      <c r="D18" s="1017"/>
      <c r="E18" s="983"/>
      <c r="F18" s="1028"/>
      <c r="G18" s="1028"/>
      <c r="H18" s="1028"/>
      <c r="I18" s="985"/>
      <c r="J18" s="981"/>
      <c r="K18" s="965"/>
      <c r="L18" s="1032">
        <f>mergeValue(A18)</f>
        <v>1</v>
      </c>
      <c r="M18" s="643" t="s">
        <v>20</v>
      </c>
      <c r="N18" s="648"/>
      <c r="O18" s="1233" t="str">
        <f>IF('Перечень тарифов'!J21="","","" &amp; 'Перечень тарифов'!J21 &amp; "")</f>
        <v/>
      </c>
      <c r="P18" s="1233"/>
      <c r="Q18" s="1233"/>
      <c r="R18" s="1233"/>
      <c r="S18" s="1233"/>
      <c r="T18" s="1233"/>
      <c r="U18" s="1233"/>
      <c r="V18" s="1233"/>
      <c r="W18" s="1233"/>
      <c r="X18" s="1233"/>
      <c r="Y18" s="1233"/>
      <c r="Z18" s="1233"/>
      <c r="AA18" s="1233"/>
      <c r="AB18" s="1233"/>
      <c r="AC18" s="1233"/>
      <c r="AD18" s="632" t="s">
        <v>476</v>
      </c>
      <c r="AF18" s="831"/>
      <c r="AG18" s="831" t="str">
        <f t="shared" ref="AG18:AG40" si="0">IF(M18="","",M18 )</f>
        <v>Наименование тарифа</v>
      </c>
      <c r="AH18" s="831"/>
      <c r="AI18" s="831"/>
      <c r="AJ18" s="831"/>
      <c r="AP18" s="1010"/>
      <c r="AQ18" s="1010"/>
    </row>
    <row r="19" spans="1:43" hidden="1">
      <c r="A19" s="1232"/>
      <c r="B19" s="1232">
        <v>1</v>
      </c>
      <c r="C19" s="1017"/>
      <c r="D19" s="1017"/>
      <c r="E19" s="1028"/>
      <c r="F19" s="1028"/>
      <c r="G19" s="1028"/>
      <c r="H19" s="1028"/>
      <c r="I19" s="1023"/>
      <c r="J19" s="956"/>
      <c r="K19" s="959"/>
      <c r="L19" s="1032" t="str">
        <f>mergeValue(A19) &amp;"."&amp; mergeValue(B19)</f>
        <v>1.1</v>
      </c>
      <c r="M19" s="694"/>
      <c r="N19" s="648"/>
      <c r="O19" s="1233"/>
      <c r="P19" s="1233"/>
      <c r="Q19" s="1233"/>
      <c r="R19" s="1233"/>
      <c r="S19" s="1233"/>
      <c r="T19" s="1233"/>
      <c r="U19" s="1233"/>
      <c r="V19" s="1233"/>
      <c r="W19" s="1233"/>
      <c r="X19" s="1233"/>
      <c r="Y19" s="1233"/>
      <c r="Z19" s="1233"/>
      <c r="AA19" s="1233"/>
      <c r="AB19" s="1233"/>
      <c r="AC19" s="1233"/>
      <c r="AD19" s="632"/>
      <c r="AF19" s="831"/>
      <c r="AG19" s="831" t="str">
        <f t="shared" si="0"/>
        <v/>
      </c>
      <c r="AH19" s="831"/>
      <c r="AI19" s="831"/>
      <c r="AJ19" s="831"/>
      <c r="AP19" s="1010"/>
      <c r="AQ19" s="1010"/>
    </row>
    <row r="20" spans="1:43" hidden="1">
      <c r="A20" s="1232"/>
      <c r="B20" s="1232"/>
      <c r="C20" s="1232">
        <v>1</v>
      </c>
      <c r="D20" s="1017"/>
      <c r="E20" s="1028"/>
      <c r="F20" s="1028"/>
      <c r="G20" s="1028"/>
      <c r="H20" s="1028"/>
      <c r="I20" s="964"/>
      <c r="J20" s="956"/>
      <c r="K20" s="959"/>
      <c r="L20" s="1032" t="str">
        <f>mergeValue(A20) &amp;"."&amp; mergeValue(B20)&amp;"."&amp; mergeValue(C20)</f>
        <v>1.1.1</v>
      </c>
      <c r="M20" s="695"/>
      <c r="N20" s="648"/>
      <c r="O20" s="1233"/>
      <c r="P20" s="1233"/>
      <c r="Q20" s="1233"/>
      <c r="R20" s="1233"/>
      <c r="S20" s="1233"/>
      <c r="T20" s="1233"/>
      <c r="U20" s="1233"/>
      <c r="V20" s="1233"/>
      <c r="W20" s="1233"/>
      <c r="X20" s="1233"/>
      <c r="Y20" s="1233"/>
      <c r="Z20" s="1233"/>
      <c r="AA20" s="1233"/>
      <c r="AB20" s="1233"/>
      <c r="AC20" s="1233"/>
      <c r="AD20" s="632"/>
      <c r="AF20" s="831"/>
      <c r="AG20" s="831" t="str">
        <f t="shared" si="0"/>
        <v/>
      </c>
      <c r="AH20" s="831"/>
      <c r="AI20" s="831"/>
      <c r="AJ20" s="831"/>
      <c r="AP20" s="1010"/>
      <c r="AQ20" s="1010"/>
    </row>
    <row r="21" spans="1:43" hidden="1">
      <c r="A21" s="1232"/>
      <c r="B21" s="1232"/>
      <c r="C21" s="1232"/>
      <c r="D21" s="1232">
        <v>1</v>
      </c>
      <c r="E21" s="1028"/>
      <c r="F21" s="1028"/>
      <c r="G21" s="1028"/>
      <c r="H21" s="1028"/>
      <c r="I21" s="964"/>
      <c r="J21" s="956"/>
      <c r="K21" s="959"/>
      <c r="L21" s="1032" t="str">
        <f>mergeValue(A21) &amp;"."&amp; mergeValue(B21)&amp;"."&amp; mergeValue(C21)&amp;"."&amp; mergeValue(D21)</f>
        <v>1.1.1.1</v>
      </c>
      <c r="M21" s="696"/>
      <c r="N21" s="648"/>
      <c r="O21" s="1233"/>
      <c r="P21" s="1233"/>
      <c r="Q21" s="1233"/>
      <c r="R21" s="1233"/>
      <c r="S21" s="1233"/>
      <c r="T21" s="1233"/>
      <c r="U21" s="1233"/>
      <c r="V21" s="1233"/>
      <c r="W21" s="1233"/>
      <c r="X21" s="1233"/>
      <c r="Y21" s="1233"/>
      <c r="Z21" s="1233"/>
      <c r="AA21" s="1233"/>
      <c r="AB21" s="1233"/>
      <c r="AC21" s="1233"/>
      <c r="AD21" s="632"/>
      <c r="AF21" s="831"/>
      <c r="AG21" s="831" t="str">
        <f t="shared" si="0"/>
        <v/>
      </c>
      <c r="AH21" s="831"/>
      <c r="AI21" s="831"/>
      <c r="AJ21" s="831"/>
      <c r="AP21" s="1010"/>
      <c r="AQ21" s="1010"/>
    </row>
    <row r="22" spans="1:43" ht="114">
      <c r="A22" s="1232"/>
      <c r="B22" s="1232"/>
      <c r="C22" s="1232"/>
      <c r="D22" s="1232"/>
      <c r="E22" s="1232">
        <v>1</v>
      </c>
      <c r="F22" s="1028"/>
      <c r="G22" s="1028"/>
      <c r="H22" s="1017">
        <v>1</v>
      </c>
      <c r="I22" s="1232">
        <v>1</v>
      </c>
      <c r="J22" s="1028"/>
      <c r="K22" s="967"/>
      <c r="L22" s="1032" t="str">
        <f>mergeValue(A22) &amp;"."&amp; mergeValue(B22)&amp;"."&amp; mergeValue(C22)&amp;"."&amp; mergeValue(D22)&amp;"."&amp; mergeValue(E22)</f>
        <v>1.1.1.1.1</v>
      </c>
      <c r="M22" s="556" t="s">
        <v>9</v>
      </c>
      <c r="N22" s="648"/>
      <c r="O22" s="1235" t="s">
        <v>3</v>
      </c>
      <c r="P22" s="1236"/>
      <c r="Q22" s="1236"/>
      <c r="R22" s="1236"/>
      <c r="S22" s="1236"/>
      <c r="T22" s="1236"/>
      <c r="U22" s="1236"/>
      <c r="V22" s="1236"/>
      <c r="W22" s="1236"/>
      <c r="X22" s="1236"/>
      <c r="Y22" s="1236"/>
      <c r="Z22" s="1236"/>
      <c r="AA22" s="1236"/>
      <c r="AB22" s="1236"/>
      <c r="AC22" s="1237"/>
      <c r="AD22" s="632" t="s">
        <v>639</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1.2">
      <c r="A23" s="1232"/>
      <c r="B23" s="1232"/>
      <c r="C23" s="1232"/>
      <c r="D23" s="1232"/>
      <c r="E23" s="1232"/>
      <c r="F23" s="1232">
        <v>1</v>
      </c>
      <c r="G23" s="1017"/>
      <c r="H23" s="1017"/>
      <c r="I23" s="1232"/>
      <c r="J23" s="1232">
        <v>1</v>
      </c>
      <c r="K23" s="968"/>
      <c r="L23" s="1032" t="str">
        <f>mergeValue(A23) &amp;"."&amp; mergeValue(B23)&amp;"."&amp; mergeValue(C23)&amp;"."&amp; mergeValue(D23)&amp;"."&amp; mergeValue(E23)&amp;"."&amp; mergeValue(F23)</f>
        <v>1.1.1.1.1.1</v>
      </c>
      <c r="M23" s="557" t="s">
        <v>10</v>
      </c>
      <c r="N23" s="648"/>
      <c r="O23" s="1235" t="s">
        <v>774</v>
      </c>
      <c r="P23" s="1236"/>
      <c r="Q23" s="1236"/>
      <c r="R23" s="1236"/>
      <c r="S23" s="1236"/>
      <c r="T23" s="1236"/>
      <c r="U23" s="1236"/>
      <c r="V23" s="1236"/>
      <c r="W23" s="1236"/>
      <c r="X23" s="1236"/>
      <c r="Y23" s="1236"/>
      <c r="Z23" s="1236"/>
      <c r="AA23" s="1236"/>
      <c r="AB23" s="1236"/>
      <c r="AC23" s="1237"/>
      <c r="AD23" s="632" t="s">
        <v>637</v>
      </c>
      <c r="AF23" s="831"/>
      <c r="AG23" s="831" t="str">
        <f t="shared" si="0"/>
        <v>Группа потребителей</v>
      </c>
      <c r="AH23" s="831"/>
      <c r="AI23" s="831"/>
      <c r="AJ23" s="831"/>
      <c r="AP23" s="1010"/>
      <c r="AQ23" s="1010"/>
    </row>
    <row r="24" spans="1:43" ht="16.95" customHeight="1">
      <c r="A24" s="1232"/>
      <c r="B24" s="1232"/>
      <c r="C24" s="1232"/>
      <c r="D24" s="1232"/>
      <c r="E24" s="1232"/>
      <c r="F24" s="1232"/>
      <c r="G24" s="1017">
        <v>1</v>
      </c>
      <c r="H24" s="1017"/>
      <c r="I24" s="1232"/>
      <c r="J24" s="1232"/>
      <c r="K24" s="968">
        <v>1</v>
      </c>
      <c r="L24" s="1032" t="str">
        <f>mergeValue(A24) &amp;"."&amp; mergeValue(B24)&amp;"."&amp; mergeValue(C24)&amp;"."&amp; mergeValue(D24)&amp;"."&amp; mergeValue(E24)&amp;"."&amp; mergeValue(F24)&amp;"."&amp; mergeValue(G24)</f>
        <v>1.1.1.1.1.1.1</v>
      </c>
      <c r="M24" s="1071" t="s">
        <v>643</v>
      </c>
      <c r="N24" s="648"/>
      <c r="O24" s="685">
        <v>2251.59</v>
      </c>
      <c r="P24" s="765"/>
      <c r="Q24" s="1096"/>
      <c r="R24" s="1227" t="s">
        <v>1078</v>
      </c>
      <c r="S24" s="1228" t="s">
        <v>84</v>
      </c>
      <c r="T24" s="1227" t="s">
        <v>1854</v>
      </c>
      <c r="U24" s="1228" t="s">
        <v>84</v>
      </c>
      <c r="V24" s="685">
        <v>2373.1799999999998</v>
      </c>
      <c r="W24" s="765"/>
      <c r="X24" s="1096"/>
      <c r="Y24" s="1227" t="s">
        <v>1855</v>
      </c>
      <c r="Z24" s="1228" t="s">
        <v>84</v>
      </c>
      <c r="AA24" s="1227" t="s">
        <v>1079</v>
      </c>
      <c r="AB24" s="1228" t="s">
        <v>85</v>
      </c>
      <c r="AC24" s="765"/>
      <c r="AD24" s="1203" t="s">
        <v>656</v>
      </c>
      <c r="AE24" s="1010" t="str">
        <f>strCheckDate(O25:AC25)</f>
        <v/>
      </c>
      <c r="AF24" s="831"/>
      <c r="AG24" s="831" t="str">
        <f t="shared" si="0"/>
        <v>вода</v>
      </c>
      <c r="AH24" s="831"/>
      <c r="AI24" s="831"/>
      <c r="AJ24" s="831"/>
      <c r="AP24" s="1010"/>
      <c r="AQ24" s="1010"/>
    </row>
    <row r="25" spans="1:43" ht="11.4" hidden="1" customHeight="1">
      <c r="A25" s="1232"/>
      <c r="B25" s="1232"/>
      <c r="C25" s="1232"/>
      <c r="D25" s="1232"/>
      <c r="E25" s="1232"/>
      <c r="F25" s="1232"/>
      <c r="G25" s="1017"/>
      <c r="H25" s="1017"/>
      <c r="I25" s="1232"/>
      <c r="J25" s="1232"/>
      <c r="K25" s="968"/>
      <c r="L25" s="802"/>
      <c r="M25" s="648"/>
      <c r="N25" s="648"/>
      <c r="O25" s="765"/>
      <c r="P25" s="765"/>
      <c r="Q25" s="771" t="str">
        <f>R24 &amp; "-" &amp; T24</f>
        <v>01.01.2022-30.06.2022</v>
      </c>
      <c r="R25" s="1227"/>
      <c r="S25" s="1228"/>
      <c r="T25" s="1227"/>
      <c r="U25" s="1228"/>
      <c r="V25" s="765"/>
      <c r="W25" s="765"/>
      <c r="X25" s="771" t="str">
        <f>Y24 &amp; "-" &amp; AA24</f>
        <v>01.07.2022-31.12.2022</v>
      </c>
      <c r="Y25" s="1227"/>
      <c r="Z25" s="1228"/>
      <c r="AA25" s="1227"/>
      <c r="AB25" s="1228"/>
      <c r="AC25" s="765"/>
      <c r="AD25" s="1204"/>
      <c r="AF25" s="831"/>
      <c r="AG25" s="831" t="str">
        <f t="shared" si="0"/>
        <v/>
      </c>
      <c r="AH25" s="831"/>
      <c r="AI25" s="831"/>
      <c r="AJ25" s="831"/>
      <c r="AP25" s="1010"/>
      <c r="AQ25" s="1010"/>
    </row>
    <row r="26" spans="1:43" ht="15" customHeight="1">
      <c r="A26" s="1232"/>
      <c r="B26" s="1232"/>
      <c r="C26" s="1232"/>
      <c r="D26" s="1232"/>
      <c r="E26" s="1232"/>
      <c r="F26" s="1232"/>
      <c r="G26" s="1028"/>
      <c r="H26" s="1017"/>
      <c r="I26" s="1232"/>
      <c r="J26" s="1232"/>
      <c r="K26" s="967"/>
      <c r="L26" s="690"/>
      <c r="M26" s="559" t="s">
        <v>25</v>
      </c>
      <c r="N26" s="1008"/>
      <c r="O26" s="1008"/>
      <c r="P26" s="1008"/>
      <c r="Q26" s="1008"/>
      <c r="R26" s="1008"/>
      <c r="S26" s="1008"/>
      <c r="T26" s="1008"/>
      <c r="U26" s="1008"/>
      <c r="V26" s="1008"/>
      <c r="W26" s="1008"/>
      <c r="X26" s="1008"/>
      <c r="Y26" s="1008"/>
      <c r="Z26" s="1008"/>
      <c r="AA26" s="1008"/>
      <c r="AB26" s="1008"/>
      <c r="AC26" s="764"/>
      <c r="AD26" s="1205"/>
      <c r="AF26" s="831"/>
      <c r="AG26" s="831" t="str">
        <f t="shared" si="0"/>
        <v>Добавить вид теплоносителя (параметры теплоносителя)</v>
      </c>
      <c r="AH26" s="831"/>
      <c r="AI26" s="831"/>
      <c r="AJ26" s="831"/>
      <c r="AP26" s="1010"/>
      <c r="AQ26" s="1010"/>
    </row>
    <row r="27" spans="1:43" s="1063" customFormat="1" ht="91.2">
      <c r="A27" s="1232"/>
      <c r="B27" s="1232"/>
      <c r="C27" s="1232"/>
      <c r="D27" s="1232"/>
      <c r="E27" s="1232"/>
      <c r="F27" s="1232">
        <v>2</v>
      </c>
      <c r="G27" s="1081"/>
      <c r="H27" s="1081"/>
      <c r="I27" s="1232"/>
      <c r="J27" s="1238" t="s">
        <v>1852</v>
      </c>
      <c r="K27" s="968"/>
      <c r="L27" s="1112" t="str">
        <f>mergeValue(A27) &amp;"."&amp; mergeValue(B27)&amp;"."&amp; mergeValue(C27)&amp;"."&amp; mergeValue(D27)&amp;"."&amp; mergeValue(E27)&amp;"."&amp; mergeValue(F27)</f>
        <v>1.1.1.1.1.2</v>
      </c>
      <c r="M27" s="557" t="s">
        <v>10</v>
      </c>
      <c r="N27" s="648"/>
      <c r="O27" s="1235" t="s">
        <v>24</v>
      </c>
      <c r="P27" s="1236"/>
      <c r="Q27" s="1236"/>
      <c r="R27" s="1236"/>
      <c r="S27" s="1236"/>
      <c r="T27" s="1236"/>
      <c r="U27" s="1236"/>
      <c r="V27" s="1236"/>
      <c r="W27" s="1236"/>
      <c r="X27" s="1236"/>
      <c r="Y27" s="1236"/>
      <c r="Z27" s="1236"/>
      <c r="AA27" s="1236"/>
      <c r="AB27" s="1236"/>
      <c r="AC27" s="1237"/>
      <c r="AD27" s="632" t="s">
        <v>637</v>
      </c>
      <c r="AE27" s="1010"/>
      <c r="AF27" s="831"/>
      <c r="AG27" s="831" t="str">
        <f t="shared" si="0"/>
        <v>Группа потребителей</v>
      </c>
      <c r="AH27" s="831"/>
      <c r="AI27" s="831"/>
      <c r="AJ27" s="831"/>
      <c r="AK27" s="1010"/>
      <c r="AL27" s="1010"/>
      <c r="AM27" s="1010"/>
      <c r="AN27" s="1010"/>
      <c r="AO27" s="1010"/>
      <c r="AP27" s="1010"/>
      <c r="AQ27" s="1010"/>
    </row>
    <row r="28" spans="1:43" s="1063" customFormat="1" ht="16.95" customHeight="1">
      <c r="A28" s="1232"/>
      <c r="B28" s="1232"/>
      <c r="C28" s="1232"/>
      <c r="D28" s="1232"/>
      <c r="E28" s="1232"/>
      <c r="F28" s="1232"/>
      <c r="G28" s="1081">
        <v>1</v>
      </c>
      <c r="H28" s="1081"/>
      <c r="I28" s="1232"/>
      <c r="J28" s="1232"/>
      <c r="K28" s="968">
        <v>1</v>
      </c>
      <c r="L28" s="1112" t="str">
        <f>mergeValue(A28) &amp;"."&amp; mergeValue(B28)&amp;"."&amp; mergeValue(C28)&amp;"."&amp; mergeValue(D28)&amp;"."&amp; mergeValue(E28)&amp;"."&amp; mergeValue(F28)&amp;"."&amp; mergeValue(G28)</f>
        <v>1.1.1.1.1.2.1</v>
      </c>
      <c r="M28" s="1071" t="s">
        <v>643</v>
      </c>
      <c r="N28" s="648"/>
      <c r="O28" s="685">
        <v>1807.83</v>
      </c>
      <c r="P28" s="765"/>
      <c r="Q28" s="1096"/>
      <c r="R28" s="1227" t="s">
        <v>1078</v>
      </c>
      <c r="S28" s="1228" t="s">
        <v>84</v>
      </c>
      <c r="T28" s="1227" t="s">
        <v>1854</v>
      </c>
      <c r="U28" s="1228" t="s">
        <v>84</v>
      </c>
      <c r="V28" s="685">
        <v>1908.54</v>
      </c>
      <c r="W28" s="765"/>
      <c r="X28" s="1096"/>
      <c r="Y28" s="1227" t="s">
        <v>1855</v>
      </c>
      <c r="Z28" s="1228" t="s">
        <v>84</v>
      </c>
      <c r="AA28" s="1227" t="s">
        <v>1079</v>
      </c>
      <c r="AB28" s="1228" t="s">
        <v>85</v>
      </c>
      <c r="AC28" s="765"/>
      <c r="AD28" s="1203" t="s">
        <v>656</v>
      </c>
      <c r="AE28" s="1010" t="str">
        <f>strCheckDate(O29:AC29)</f>
        <v/>
      </c>
      <c r="AF28" s="831"/>
      <c r="AG28" s="831" t="str">
        <f t="shared" si="0"/>
        <v>вода</v>
      </c>
      <c r="AH28" s="831"/>
      <c r="AI28" s="831"/>
      <c r="AJ28" s="831"/>
      <c r="AK28" s="1010"/>
      <c r="AL28" s="1010"/>
      <c r="AM28" s="1010"/>
      <c r="AN28" s="1010"/>
      <c r="AO28" s="1010"/>
      <c r="AP28" s="1010"/>
      <c r="AQ28" s="1010"/>
    </row>
    <row r="29" spans="1:43" s="1063" customFormat="1" ht="11.25" hidden="1" customHeight="1">
      <c r="A29" s="1232"/>
      <c r="B29" s="1232"/>
      <c r="C29" s="1232"/>
      <c r="D29" s="1232"/>
      <c r="E29" s="1232"/>
      <c r="F29" s="1232"/>
      <c r="G29" s="1081"/>
      <c r="H29" s="1081"/>
      <c r="I29" s="1232"/>
      <c r="J29" s="1232"/>
      <c r="K29" s="968"/>
      <c r="L29" s="802"/>
      <c r="M29" s="648"/>
      <c r="N29" s="648"/>
      <c r="O29" s="765"/>
      <c r="P29" s="765"/>
      <c r="Q29" s="771" t="str">
        <f>R28 &amp; "-" &amp; T28</f>
        <v>01.01.2022-30.06.2022</v>
      </c>
      <c r="R29" s="1227"/>
      <c r="S29" s="1228"/>
      <c r="T29" s="1227"/>
      <c r="U29" s="1228"/>
      <c r="V29" s="765"/>
      <c r="W29" s="765"/>
      <c r="X29" s="771" t="str">
        <f>Y28 &amp; "-" &amp; AA28</f>
        <v>01.07.2022-31.12.2022</v>
      </c>
      <c r="Y29" s="1227"/>
      <c r="Z29" s="1228"/>
      <c r="AA29" s="1227"/>
      <c r="AB29" s="1228"/>
      <c r="AC29" s="765"/>
      <c r="AD29" s="1204"/>
      <c r="AE29" s="1010"/>
      <c r="AF29" s="831"/>
      <c r="AG29" s="831" t="str">
        <f t="shared" si="0"/>
        <v/>
      </c>
      <c r="AH29" s="831"/>
      <c r="AI29" s="831"/>
      <c r="AJ29" s="831"/>
      <c r="AK29" s="1010"/>
      <c r="AL29" s="1010"/>
      <c r="AM29" s="1010"/>
      <c r="AN29" s="1010"/>
      <c r="AO29" s="1010"/>
      <c r="AP29" s="1010"/>
      <c r="AQ29" s="1010"/>
    </row>
    <row r="30" spans="1:43" s="1063" customFormat="1" ht="15" customHeight="1">
      <c r="A30" s="1232"/>
      <c r="B30" s="1232"/>
      <c r="C30" s="1232"/>
      <c r="D30" s="1232"/>
      <c r="E30" s="1232"/>
      <c r="F30" s="1232"/>
      <c r="G30" s="1108"/>
      <c r="H30" s="1081"/>
      <c r="I30" s="1232"/>
      <c r="J30" s="1232"/>
      <c r="K30" s="967"/>
      <c r="L30" s="690"/>
      <c r="M30" s="559" t="s">
        <v>25</v>
      </c>
      <c r="N30" s="1008"/>
      <c r="O30" s="1008"/>
      <c r="P30" s="1008"/>
      <c r="Q30" s="1008"/>
      <c r="R30" s="1008"/>
      <c r="S30" s="1008"/>
      <c r="T30" s="1008"/>
      <c r="U30" s="1008"/>
      <c r="V30" s="1008"/>
      <c r="W30" s="1008"/>
      <c r="X30" s="1008"/>
      <c r="Y30" s="1008"/>
      <c r="Z30" s="1008"/>
      <c r="AA30" s="1008"/>
      <c r="AB30" s="1008"/>
      <c r="AC30" s="764"/>
      <c r="AD30" s="1205"/>
      <c r="AE30" s="1010"/>
      <c r="AF30" s="831"/>
      <c r="AG30" s="831" t="str">
        <f t="shared" si="0"/>
        <v>Добавить вид теплоносителя (параметры теплоносителя)</v>
      </c>
      <c r="AH30" s="831"/>
      <c r="AI30" s="831"/>
      <c r="AJ30" s="831"/>
      <c r="AK30" s="1010"/>
      <c r="AL30" s="1010"/>
      <c r="AM30" s="1010"/>
      <c r="AN30" s="1010"/>
      <c r="AO30" s="1010"/>
      <c r="AP30" s="1010"/>
      <c r="AQ30" s="1010"/>
    </row>
    <row r="31" spans="1:43" s="1063" customFormat="1" ht="91.2">
      <c r="A31" s="1232"/>
      <c r="B31" s="1232"/>
      <c r="C31" s="1232"/>
      <c r="D31" s="1232"/>
      <c r="E31" s="1232"/>
      <c r="F31" s="1232">
        <v>3</v>
      </c>
      <c r="G31" s="1081"/>
      <c r="H31" s="1081"/>
      <c r="I31" s="1232"/>
      <c r="J31" s="1238" t="s">
        <v>1852</v>
      </c>
      <c r="K31" s="968"/>
      <c r="L31" s="1112" t="str">
        <f>mergeValue(A31) &amp;"."&amp; mergeValue(B31)&amp;"."&amp; mergeValue(C31)&amp;"."&amp; mergeValue(D31)&amp;"."&amp; mergeValue(E31)&amp;"."&amp; mergeValue(F31)</f>
        <v>1.1.1.1.1.3</v>
      </c>
      <c r="M31" s="557" t="s">
        <v>10</v>
      </c>
      <c r="N31" s="648"/>
      <c r="O31" s="1235" t="s">
        <v>304</v>
      </c>
      <c r="P31" s="1236"/>
      <c r="Q31" s="1236"/>
      <c r="R31" s="1236"/>
      <c r="S31" s="1236"/>
      <c r="T31" s="1236"/>
      <c r="U31" s="1236"/>
      <c r="V31" s="1236"/>
      <c r="W31" s="1236"/>
      <c r="X31" s="1236"/>
      <c r="Y31" s="1236"/>
      <c r="Z31" s="1236"/>
      <c r="AA31" s="1236"/>
      <c r="AB31" s="1236"/>
      <c r="AC31" s="1237"/>
      <c r="AD31" s="632" t="s">
        <v>637</v>
      </c>
      <c r="AE31" s="1010"/>
      <c r="AF31" s="831"/>
      <c r="AG31" s="831" t="str">
        <f t="shared" si="0"/>
        <v>Группа потребителей</v>
      </c>
      <c r="AH31" s="831"/>
      <c r="AI31" s="831"/>
      <c r="AJ31" s="831"/>
      <c r="AK31" s="1010"/>
      <c r="AL31" s="1010"/>
      <c r="AM31" s="1010"/>
      <c r="AN31" s="1010"/>
      <c r="AO31" s="1010"/>
      <c r="AP31" s="1010"/>
      <c r="AQ31" s="1010"/>
    </row>
    <row r="32" spans="1:43" s="1063" customFormat="1" ht="16.95" customHeight="1">
      <c r="A32" s="1232"/>
      <c r="B32" s="1232"/>
      <c r="C32" s="1232"/>
      <c r="D32" s="1232"/>
      <c r="E32" s="1232"/>
      <c r="F32" s="1232"/>
      <c r="G32" s="1081">
        <v>1</v>
      </c>
      <c r="H32" s="1081"/>
      <c r="I32" s="1232"/>
      <c r="J32" s="1232"/>
      <c r="K32" s="968">
        <v>1</v>
      </c>
      <c r="L32" s="1112" t="str">
        <f>mergeValue(A32) &amp;"."&amp; mergeValue(B32)&amp;"."&amp; mergeValue(C32)&amp;"."&amp; mergeValue(D32)&amp;"."&amp; mergeValue(E32)&amp;"."&amp; mergeValue(F32)&amp;"."&amp; mergeValue(G32)</f>
        <v>1.1.1.1.1.3.1</v>
      </c>
      <c r="M32" s="1071" t="s">
        <v>643</v>
      </c>
      <c r="N32" s="648"/>
      <c r="O32" s="685">
        <v>2384.86</v>
      </c>
      <c r="P32" s="765"/>
      <c r="Q32" s="1096"/>
      <c r="R32" s="1227" t="s">
        <v>1078</v>
      </c>
      <c r="S32" s="1228" t="s">
        <v>84</v>
      </c>
      <c r="T32" s="1227" t="s">
        <v>1854</v>
      </c>
      <c r="U32" s="1228" t="s">
        <v>84</v>
      </c>
      <c r="V32" s="685">
        <v>2500.5700000000002</v>
      </c>
      <c r="W32" s="765"/>
      <c r="X32" s="1096"/>
      <c r="Y32" s="1227" t="s">
        <v>1855</v>
      </c>
      <c r="Z32" s="1228" t="s">
        <v>84</v>
      </c>
      <c r="AA32" s="1227" t="s">
        <v>1079</v>
      </c>
      <c r="AB32" s="1228" t="s">
        <v>85</v>
      </c>
      <c r="AC32" s="765"/>
      <c r="AD32" s="1203" t="s">
        <v>656</v>
      </c>
      <c r="AE32" s="1010" t="str">
        <f>strCheckDate(O33:AC33)</f>
        <v/>
      </c>
      <c r="AF32" s="831"/>
      <c r="AG32" s="831" t="str">
        <f t="shared" si="0"/>
        <v>вода</v>
      </c>
      <c r="AH32" s="831"/>
      <c r="AI32" s="831"/>
      <c r="AJ32" s="831"/>
      <c r="AK32" s="1010"/>
      <c r="AL32" s="1010"/>
      <c r="AM32" s="1010"/>
      <c r="AN32" s="1010"/>
      <c r="AO32" s="1010"/>
      <c r="AP32" s="1010"/>
      <c r="AQ32" s="1010"/>
    </row>
    <row r="33" spans="1:43" s="1063" customFormat="1" ht="11.25" hidden="1" customHeight="1">
      <c r="A33" s="1232"/>
      <c r="B33" s="1232"/>
      <c r="C33" s="1232"/>
      <c r="D33" s="1232"/>
      <c r="E33" s="1232"/>
      <c r="F33" s="1232"/>
      <c r="G33" s="1081"/>
      <c r="H33" s="1081"/>
      <c r="I33" s="1232"/>
      <c r="J33" s="1232"/>
      <c r="K33" s="968"/>
      <c r="L33" s="802"/>
      <c r="M33" s="648"/>
      <c r="N33" s="648"/>
      <c r="O33" s="765"/>
      <c r="P33" s="765"/>
      <c r="Q33" s="771" t="str">
        <f>R32 &amp; "-" &amp; T32</f>
        <v>01.01.2022-30.06.2022</v>
      </c>
      <c r="R33" s="1227"/>
      <c r="S33" s="1228"/>
      <c r="T33" s="1227"/>
      <c r="U33" s="1228"/>
      <c r="V33" s="765"/>
      <c r="W33" s="765"/>
      <c r="X33" s="771" t="str">
        <f>Y32 &amp; "-" &amp; AA32</f>
        <v>01.07.2022-31.12.2022</v>
      </c>
      <c r="Y33" s="1227"/>
      <c r="Z33" s="1228"/>
      <c r="AA33" s="1227"/>
      <c r="AB33" s="1228"/>
      <c r="AC33" s="765"/>
      <c r="AD33" s="1204"/>
      <c r="AE33" s="1010"/>
      <c r="AF33" s="831"/>
      <c r="AG33" s="831" t="str">
        <f t="shared" si="0"/>
        <v/>
      </c>
      <c r="AH33" s="831"/>
      <c r="AI33" s="831"/>
      <c r="AJ33" s="831"/>
      <c r="AK33" s="1010"/>
      <c r="AL33" s="1010"/>
      <c r="AM33" s="1010"/>
      <c r="AN33" s="1010"/>
      <c r="AO33" s="1010"/>
      <c r="AP33" s="1010"/>
      <c r="AQ33" s="1010"/>
    </row>
    <row r="34" spans="1:43" s="1063" customFormat="1" ht="15" customHeight="1">
      <c r="A34" s="1232"/>
      <c r="B34" s="1232"/>
      <c r="C34" s="1232"/>
      <c r="D34" s="1232"/>
      <c r="E34" s="1232"/>
      <c r="F34" s="1232"/>
      <c r="G34" s="1108"/>
      <c r="H34" s="1081"/>
      <c r="I34" s="1232"/>
      <c r="J34" s="1232"/>
      <c r="K34" s="967"/>
      <c r="L34" s="690"/>
      <c r="M34" s="559" t="s">
        <v>25</v>
      </c>
      <c r="N34" s="1008"/>
      <c r="O34" s="1008"/>
      <c r="P34" s="1008"/>
      <c r="Q34" s="1008"/>
      <c r="R34" s="1008"/>
      <c r="S34" s="1008"/>
      <c r="T34" s="1008"/>
      <c r="U34" s="1008"/>
      <c r="V34" s="1008"/>
      <c r="W34" s="1008"/>
      <c r="X34" s="1008"/>
      <c r="Y34" s="1008"/>
      <c r="Z34" s="1008"/>
      <c r="AA34" s="1008"/>
      <c r="AB34" s="1008"/>
      <c r="AC34" s="764"/>
      <c r="AD34" s="1205"/>
      <c r="AE34" s="1010"/>
      <c r="AF34" s="831"/>
      <c r="AG34" s="831" t="str">
        <f t="shared" si="0"/>
        <v>Добавить вид теплоносителя (параметры теплоносителя)</v>
      </c>
      <c r="AH34" s="831"/>
      <c r="AI34" s="831"/>
      <c r="AJ34" s="831"/>
      <c r="AK34" s="1010"/>
      <c r="AL34" s="1010"/>
      <c r="AM34" s="1010"/>
      <c r="AN34" s="1010"/>
      <c r="AO34" s="1010"/>
      <c r="AP34" s="1010"/>
      <c r="AQ34" s="1010"/>
    </row>
    <row r="35" spans="1:43" s="1063" customFormat="1" ht="91.2">
      <c r="A35" s="1232"/>
      <c r="B35" s="1232"/>
      <c r="C35" s="1232"/>
      <c r="D35" s="1232"/>
      <c r="E35" s="1232"/>
      <c r="F35" s="1232">
        <v>4</v>
      </c>
      <c r="G35" s="1081"/>
      <c r="H35" s="1081"/>
      <c r="I35" s="1232"/>
      <c r="J35" s="1238" t="s">
        <v>1852</v>
      </c>
      <c r="K35" s="968"/>
      <c r="L35" s="1112" t="str">
        <f>mergeValue(A35) &amp;"."&amp; mergeValue(B35)&amp;"."&amp; mergeValue(C35)&amp;"."&amp; mergeValue(D35)&amp;"."&amp; mergeValue(E35)&amp;"."&amp; mergeValue(F35)</f>
        <v>1.1.1.1.1.4</v>
      </c>
      <c r="M35" s="557" t="s">
        <v>10</v>
      </c>
      <c r="N35" s="648"/>
      <c r="O35" s="1235" t="s">
        <v>303</v>
      </c>
      <c r="P35" s="1236"/>
      <c r="Q35" s="1236"/>
      <c r="R35" s="1236"/>
      <c r="S35" s="1236"/>
      <c r="T35" s="1236"/>
      <c r="U35" s="1236"/>
      <c r="V35" s="1236"/>
      <c r="W35" s="1236"/>
      <c r="X35" s="1236"/>
      <c r="Y35" s="1236"/>
      <c r="Z35" s="1236"/>
      <c r="AA35" s="1236"/>
      <c r="AB35" s="1236"/>
      <c r="AC35" s="1237"/>
      <c r="AD35" s="632" t="s">
        <v>637</v>
      </c>
      <c r="AE35" s="1010"/>
      <c r="AF35" s="831"/>
      <c r="AG35" s="831" t="str">
        <f t="shared" si="0"/>
        <v>Группа потребителей</v>
      </c>
      <c r="AH35" s="831"/>
      <c r="AI35" s="831"/>
      <c r="AJ35" s="831"/>
      <c r="AK35" s="1010"/>
      <c r="AL35" s="1010"/>
      <c r="AM35" s="1010"/>
      <c r="AN35" s="1010"/>
      <c r="AO35" s="1010"/>
      <c r="AP35" s="1010"/>
      <c r="AQ35" s="1010"/>
    </row>
    <row r="36" spans="1:43" s="1063" customFormat="1" ht="16.95" customHeight="1">
      <c r="A36" s="1232"/>
      <c r="B36" s="1232"/>
      <c r="C36" s="1232"/>
      <c r="D36" s="1232"/>
      <c r="E36" s="1232"/>
      <c r="F36" s="1232"/>
      <c r="G36" s="1081">
        <v>1</v>
      </c>
      <c r="H36" s="1081"/>
      <c r="I36" s="1232"/>
      <c r="J36" s="1232"/>
      <c r="K36" s="968">
        <v>1</v>
      </c>
      <c r="L36" s="1112" t="str">
        <f>mergeValue(A36) &amp;"."&amp; mergeValue(B36)&amp;"."&amp; mergeValue(C36)&amp;"."&amp; mergeValue(D36)&amp;"."&amp; mergeValue(E36)&amp;"."&amp; mergeValue(F36)&amp;"."&amp; mergeValue(G36)</f>
        <v>1.1.1.1.1.4.1</v>
      </c>
      <c r="M36" s="1071" t="s">
        <v>643</v>
      </c>
      <c r="N36" s="648"/>
      <c r="O36" s="685">
        <v>2384.86</v>
      </c>
      <c r="P36" s="765"/>
      <c r="Q36" s="1096"/>
      <c r="R36" s="1227" t="s">
        <v>1078</v>
      </c>
      <c r="S36" s="1228" t="s">
        <v>84</v>
      </c>
      <c r="T36" s="1227" t="s">
        <v>1854</v>
      </c>
      <c r="U36" s="1228" t="s">
        <v>84</v>
      </c>
      <c r="V36" s="685">
        <v>2500.5700000000002</v>
      </c>
      <c r="W36" s="765"/>
      <c r="X36" s="1096"/>
      <c r="Y36" s="1227" t="s">
        <v>1855</v>
      </c>
      <c r="Z36" s="1228" t="s">
        <v>84</v>
      </c>
      <c r="AA36" s="1227" t="s">
        <v>1079</v>
      </c>
      <c r="AB36" s="1228" t="s">
        <v>85</v>
      </c>
      <c r="AC36" s="765"/>
      <c r="AD36" s="1203" t="s">
        <v>656</v>
      </c>
      <c r="AE36" s="1010" t="str">
        <f>strCheckDate(O37:AC37)</f>
        <v/>
      </c>
      <c r="AF36" s="831"/>
      <c r="AG36" s="831" t="str">
        <f t="shared" si="0"/>
        <v>вода</v>
      </c>
      <c r="AH36" s="831"/>
      <c r="AI36" s="831"/>
      <c r="AJ36" s="831"/>
      <c r="AK36" s="1010"/>
      <c r="AL36" s="1010"/>
      <c r="AM36" s="1010"/>
      <c r="AN36" s="1010"/>
      <c r="AO36" s="1010"/>
      <c r="AP36" s="1010"/>
      <c r="AQ36" s="1010"/>
    </row>
    <row r="37" spans="1:43" s="1063" customFormat="1" ht="11.25" hidden="1" customHeight="1">
      <c r="A37" s="1232"/>
      <c r="B37" s="1232"/>
      <c r="C37" s="1232"/>
      <c r="D37" s="1232"/>
      <c r="E37" s="1232"/>
      <c r="F37" s="1232"/>
      <c r="G37" s="1081"/>
      <c r="H37" s="1081"/>
      <c r="I37" s="1232"/>
      <c r="J37" s="1232"/>
      <c r="K37" s="968"/>
      <c r="L37" s="802"/>
      <c r="M37" s="648"/>
      <c r="N37" s="648"/>
      <c r="O37" s="765"/>
      <c r="P37" s="765"/>
      <c r="Q37" s="771" t="str">
        <f>R36 &amp; "-" &amp; T36</f>
        <v>01.01.2022-30.06.2022</v>
      </c>
      <c r="R37" s="1227"/>
      <c r="S37" s="1228"/>
      <c r="T37" s="1227"/>
      <c r="U37" s="1228"/>
      <c r="V37" s="765"/>
      <c r="W37" s="765"/>
      <c r="X37" s="771" t="str">
        <f>Y36 &amp; "-" &amp; AA36</f>
        <v>01.07.2022-31.12.2022</v>
      </c>
      <c r="Y37" s="1227"/>
      <c r="Z37" s="1228"/>
      <c r="AA37" s="1227"/>
      <c r="AB37" s="1228"/>
      <c r="AC37" s="765"/>
      <c r="AD37" s="1204"/>
      <c r="AE37" s="1010"/>
      <c r="AF37" s="831"/>
      <c r="AG37" s="831" t="str">
        <f t="shared" si="0"/>
        <v/>
      </c>
      <c r="AH37" s="831"/>
      <c r="AI37" s="831"/>
      <c r="AJ37" s="831"/>
      <c r="AK37" s="1010"/>
      <c r="AL37" s="1010"/>
      <c r="AM37" s="1010"/>
      <c r="AN37" s="1010"/>
      <c r="AO37" s="1010"/>
      <c r="AP37" s="1010"/>
      <c r="AQ37" s="1010"/>
    </row>
    <row r="38" spans="1:43" s="1063" customFormat="1" ht="15" customHeight="1">
      <c r="A38" s="1232"/>
      <c r="B38" s="1232"/>
      <c r="C38" s="1232"/>
      <c r="D38" s="1232"/>
      <c r="E38" s="1232"/>
      <c r="F38" s="1232"/>
      <c r="G38" s="1108"/>
      <c r="H38" s="1081"/>
      <c r="I38" s="1232"/>
      <c r="J38" s="1232"/>
      <c r="K38" s="967"/>
      <c r="L38" s="690"/>
      <c r="M38" s="559" t="s">
        <v>25</v>
      </c>
      <c r="N38" s="1008"/>
      <c r="O38" s="1008"/>
      <c r="P38" s="1008"/>
      <c r="Q38" s="1008"/>
      <c r="R38" s="1008"/>
      <c r="S38" s="1008"/>
      <c r="T38" s="1008"/>
      <c r="U38" s="1008"/>
      <c r="V38" s="1008"/>
      <c r="W38" s="1008"/>
      <c r="X38" s="1008"/>
      <c r="Y38" s="1008"/>
      <c r="Z38" s="1008"/>
      <c r="AA38" s="1008"/>
      <c r="AB38" s="1008"/>
      <c r="AC38" s="764"/>
      <c r="AD38" s="1205"/>
      <c r="AE38" s="1010"/>
      <c r="AF38" s="831"/>
      <c r="AG38" s="831" t="str">
        <f t="shared" si="0"/>
        <v>Добавить вид теплоносителя (параметры теплоносителя)</v>
      </c>
      <c r="AH38" s="831"/>
      <c r="AI38" s="831"/>
      <c r="AJ38" s="831"/>
      <c r="AK38" s="1010"/>
      <c r="AL38" s="1010"/>
      <c r="AM38" s="1010"/>
      <c r="AN38" s="1010"/>
      <c r="AO38" s="1010"/>
      <c r="AP38" s="1010"/>
      <c r="AQ38" s="1010"/>
    </row>
    <row r="39" spans="1:43" ht="15" customHeight="1">
      <c r="A39" s="1232"/>
      <c r="B39" s="1232"/>
      <c r="C39" s="1232"/>
      <c r="D39" s="1232"/>
      <c r="E39" s="1232"/>
      <c r="F39" s="1028"/>
      <c r="G39" s="1028"/>
      <c r="H39" s="1017"/>
      <c r="I39" s="1232"/>
      <c r="J39" s="1028"/>
      <c r="K39" s="967"/>
      <c r="L39" s="690"/>
      <c r="M39" s="558" t="s">
        <v>11</v>
      </c>
      <c r="N39" s="1008"/>
      <c r="O39" s="1008"/>
      <c r="P39" s="1008"/>
      <c r="Q39" s="1008"/>
      <c r="R39" s="1008"/>
      <c r="S39" s="1008"/>
      <c r="T39" s="1008"/>
      <c r="U39" s="1007"/>
      <c r="V39" s="1008"/>
      <c r="W39" s="1008"/>
      <c r="X39" s="1008"/>
      <c r="Y39" s="1008"/>
      <c r="Z39" s="1008"/>
      <c r="AA39" s="1008"/>
      <c r="AB39" s="1007"/>
      <c r="AC39" s="1008"/>
      <c r="AD39" s="667"/>
      <c r="AF39" s="831"/>
      <c r="AG39" s="831" t="str">
        <f t="shared" si="0"/>
        <v>Добавить группу потребителей</v>
      </c>
      <c r="AH39" s="831"/>
      <c r="AI39" s="831"/>
      <c r="AJ39" s="831"/>
      <c r="AP39" s="1010"/>
      <c r="AQ39" s="1010"/>
    </row>
    <row r="40" spans="1:43" ht="15" customHeight="1">
      <c r="A40" s="1232"/>
      <c r="B40" s="1232"/>
      <c r="C40" s="1232"/>
      <c r="D40" s="1232"/>
      <c r="E40" s="966"/>
      <c r="F40" s="1028"/>
      <c r="G40" s="1028"/>
      <c r="H40" s="1028"/>
      <c r="I40" s="981"/>
      <c r="J40" s="996"/>
      <c r="K40" s="965"/>
      <c r="L40" s="690"/>
      <c r="M40" s="1003" t="s">
        <v>12</v>
      </c>
      <c r="N40" s="1008"/>
      <c r="O40" s="1008"/>
      <c r="P40" s="1008"/>
      <c r="Q40" s="1008"/>
      <c r="R40" s="1008"/>
      <c r="S40" s="1008"/>
      <c r="T40" s="1008"/>
      <c r="U40" s="1007"/>
      <c r="V40" s="1008"/>
      <c r="W40" s="1008"/>
      <c r="X40" s="1008"/>
      <c r="Y40" s="1008"/>
      <c r="Z40" s="1008"/>
      <c r="AA40" s="1008"/>
      <c r="AB40" s="1007"/>
      <c r="AC40" s="1008"/>
      <c r="AD40" s="667"/>
      <c r="AF40" s="831"/>
      <c r="AG40" s="831" t="str">
        <f t="shared" si="0"/>
        <v>Добавить схему подключения</v>
      </c>
      <c r="AH40" s="831"/>
      <c r="AI40" s="831"/>
      <c r="AJ40" s="831"/>
      <c r="AP40" s="1010"/>
      <c r="AQ40" s="1010"/>
    </row>
    <row r="41" spans="1:43" ht="11.4">
      <c r="A41" s="992"/>
      <c r="B41" s="992"/>
      <c r="C41" s="992"/>
      <c r="D41" s="992"/>
      <c r="E41" s="992"/>
      <c r="F41" s="992"/>
      <c r="G41" s="992"/>
      <c r="H41" s="992"/>
      <c r="I41" s="992"/>
      <c r="J41" s="992"/>
      <c r="K41" s="992"/>
      <c r="AE41" s="992"/>
      <c r="AF41" s="992"/>
      <c r="AG41" s="992"/>
      <c r="AH41" s="992"/>
      <c r="AI41" s="992"/>
      <c r="AJ41" s="992"/>
      <c r="AK41" s="992"/>
      <c r="AL41" s="992"/>
      <c r="AM41" s="992"/>
      <c r="AN41" s="992"/>
      <c r="AO41" s="992"/>
    </row>
    <row r="42" spans="1:43" ht="90" customHeight="1">
      <c r="L42" s="1">
        <v>1</v>
      </c>
      <c r="M42" s="1196" t="s">
        <v>633</v>
      </c>
      <c r="N42" s="1196"/>
      <c r="O42" s="1196"/>
      <c r="P42" s="1196"/>
      <c r="Q42" s="1196"/>
      <c r="R42" s="1196"/>
      <c r="S42" s="1196"/>
      <c r="T42" s="1196"/>
      <c r="U42" s="1196"/>
      <c r="V42" s="1196"/>
      <c r="W42" s="1196"/>
      <c r="X42" s="1196"/>
      <c r="Y42" s="1196"/>
      <c r="Z42" s="1196"/>
      <c r="AA42" s="1196"/>
      <c r="AB42" s="1196"/>
      <c r="AC42" s="1196"/>
      <c r="AD42" s="1196"/>
    </row>
  </sheetData>
  <sheetProtection algorithmName="SHA-512" hashValue="4agAct+sfNnTOMMf+aTFlWXLPKlLzseoMdK/cbmwI4FaCvNIBbYfBOA47GnnTvn0vbf9wk6QmARTchrfNDdnYQ==" saltValue="eyJ7/T+ujNwLfLtSpoG4Bw==" spinCount="100000" sheet="1" objects="1" scenarios="1" formatColumns="0" formatRows="0"/>
  <dataConsolidate leftLabels="1"/>
  <mergeCells count="87">
    <mergeCell ref="AD36:AD38"/>
    <mergeCell ref="F35:F38"/>
    <mergeCell ref="J35:J38"/>
    <mergeCell ref="O35:AC35"/>
    <mergeCell ref="R36:R37"/>
    <mergeCell ref="S36:S37"/>
    <mergeCell ref="T36:T37"/>
    <mergeCell ref="U36:U37"/>
    <mergeCell ref="Y36:Y37"/>
    <mergeCell ref="Z36:Z37"/>
    <mergeCell ref="AA36:AA37"/>
    <mergeCell ref="AB36:AB37"/>
    <mergeCell ref="AB28:AB29"/>
    <mergeCell ref="AD28:AD30"/>
    <mergeCell ref="F31:F34"/>
    <mergeCell ref="J31:J34"/>
    <mergeCell ref="O31:AC31"/>
    <mergeCell ref="R32:R33"/>
    <mergeCell ref="S32:S33"/>
    <mergeCell ref="T32:T33"/>
    <mergeCell ref="U32:U33"/>
    <mergeCell ref="Y32:Y33"/>
    <mergeCell ref="Z32:Z33"/>
    <mergeCell ref="AA32:AA33"/>
    <mergeCell ref="AB32:AB33"/>
    <mergeCell ref="AD32:AD34"/>
    <mergeCell ref="Z16:AA16"/>
    <mergeCell ref="Z17:AA17"/>
    <mergeCell ref="Y24:Y25"/>
    <mergeCell ref="Z24:Z25"/>
    <mergeCell ref="AA24:AA25"/>
    <mergeCell ref="V12:AB12"/>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S17:T17"/>
    <mergeCell ref="A18:A40"/>
    <mergeCell ref="O18:AC18"/>
    <mergeCell ref="B19:B40"/>
    <mergeCell ref="O19:AC19"/>
    <mergeCell ref="C20:C40"/>
    <mergeCell ref="O20:AC20"/>
    <mergeCell ref="D21:D40"/>
    <mergeCell ref="U24:U25"/>
    <mergeCell ref="AB24:AB25"/>
    <mergeCell ref="F27:F30"/>
    <mergeCell ref="J27:J30"/>
    <mergeCell ref="O27:AC27"/>
    <mergeCell ref="R28:R29"/>
    <mergeCell ref="S28:S29"/>
    <mergeCell ref="T28:T29"/>
    <mergeCell ref="AD24:AD26"/>
    <mergeCell ref="M42:AD42"/>
    <mergeCell ref="O21:AC21"/>
    <mergeCell ref="E22:E39"/>
    <mergeCell ref="I22:I39"/>
    <mergeCell ref="O22:AC22"/>
    <mergeCell ref="F23:F26"/>
    <mergeCell ref="J23:J26"/>
    <mergeCell ref="O23:AC23"/>
    <mergeCell ref="R24:R25"/>
    <mergeCell ref="S24:S25"/>
    <mergeCell ref="T24:T25"/>
    <mergeCell ref="U28:U29"/>
    <mergeCell ref="Y28:Y29"/>
    <mergeCell ref="Z28:Z29"/>
    <mergeCell ref="AA28:AA29"/>
  </mergeCells>
  <dataValidations count="11">
    <dataValidation allowBlank="1" sqref="WWA983074:WWL983080 JO65570:JZ65576 TK65570:TV65576 ADG65570:ADR65576 ANC65570:ANN65576 AWY65570:AXJ65576 BGU65570:BHF65576 BQQ65570:BRB65576 CAM65570:CAX65576 CKI65570:CKT65576 CUE65570:CUP65576 DEA65570:DEL65576 DNW65570:DOH65576 DXS65570:DYD65576 EHO65570:EHZ65576 ERK65570:ERV65576 FBG65570:FBR65576 FLC65570:FLN65576 FUY65570:FVJ65576 GEU65570:GFF65576 GOQ65570:GPB65576 GYM65570:GYX65576 HII65570:HIT65576 HSE65570:HSP65576 ICA65570:ICL65576 ILW65570:IMH65576 IVS65570:IWD65576 JFO65570:JFZ65576 JPK65570:JPV65576 JZG65570:JZR65576 KJC65570:KJN65576 KSY65570:KTJ65576 LCU65570:LDF65576 LMQ65570:LNB65576 LWM65570:LWX65576 MGI65570:MGT65576 MQE65570:MQP65576 NAA65570:NAL65576 NJW65570:NKH65576 NTS65570:NUD65576 ODO65570:ODZ65576 ONK65570:ONV65576 OXG65570:OXR65576 PHC65570:PHN65576 PQY65570:PRJ65576 QAU65570:QBF65576 QKQ65570:QLB65576 QUM65570:QUX65576 REI65570:RET65576 ROE65570:ROP65576 RYA65570:RYL65576 SHW65570:SIH65576 SRS65570:SSD65576 TBO65570:TBZ65576 TLK65570:TLV65576 TVG65570:TVR65576 UFC65570:UFN65576 UOY65570:UPJ65576 UYU65570:UZF65576 VIQ65570:VJB65576 VSM65570:VSX65576 WCI65570:WCT65576 WME65570:WMP65576 WWA65570:WWL65576 JO131106:JZ131112 TK131106:TV131112 ADG131106:ADR131112 ANC131106:ANN131112 AWY131106:AXJ131112 BGU131106:BHF131112 BQQ131106:BRB131112 CAM131106:CAX131112 CKI131106:CKT131112 CUE131106:CUP131112 DEA131106:DEL131112 DNW131106:DOH131112 DXS131106:DYD131112 EHO131106:EHZ131112 ERK131106:ERV131112 FBG131106:FBR131112 FLC131106:FLN131112 FUY131106:FVJ131112 GEU131106:GFF131112 GOQ131106:GPB131112 GYM131106:GYX131112 HII131106:HIT131112 HSE131106:HSP131112 ICA131106:ICL131112 ILW131106:IMH131112 IVS131106:IWD131112 JFO131106:JFZ131112 JPK131106:JPV131112 JZG131106:JZR131112 KJC131106:KJN131112 KSY131106:KTJ131112 LCU131106:LDF131112 LMQ131106:LNB131112 LWM131106:LWX131112 MGI131106:MGT131112 MQE131106:MQP131112 NAA131106:NAL131112 NJW131106:NKH131112 NTS131106:NUD131112 ODO131106:ODZ131112 ONK131106:ONV131112 OXG131106:OXR131112 PHC131106:PHN131112 PQY131106:PRJ131112 QAU131106:QBF131112 QKQ131106:QLB131112 QUM131106:QUX131112 REI131106:RET131112 ROE131106:ROP131112 RYA131106:RYL131112 SHW131106:SIH131112 SRS131106:SSD131112 TBO131106:TBZ131112 TLK131106:TLV131112 TVG131106:TVR131112 UFC131106:UFN131112 UOY131106:UPJ131112 UYU131106:UZF131112 VIQ131106:VJB131112 VSM131106:VSX131112 WCI131106:WCT131112 WME131106:WMP131112 WWA131106:WWL131112 JO196642:JZ196648 TK196642:TV196648 ADG196642:ADR196648 ANC196642:ANN196648 AWY196642:AXJ196648 BGU196642:BHF196648 BQQ196642:BRB196648 CAM196642:CAX196648 CKI196642:CKT196648 CUE196642:CUP196648 DEA196642:DEL196648 DNW196642:DOH196648 DXS196642:DYD196648 EHO196642:EHZ196648 ERK196642:ERV196648 FBG196642:FBR196648 FLC196642:FLN196648 FUY196642:FVJ196648 GEU196642:GFF196648 GOQ196642:GPB196648 GYM196642:GYX196648 HII196642:HIT196648 HSE196642:HSP196648 ICA196642:ICL196648 ILW196642:IMH196648 IVS196642:IWD196648 JFO196642:JFZ196648 JPK196642:JPV196648 JZG196642:JZR196648 KJC196642:KJN196648 KSY196642:KTJ196648 LCU196642:LDF196648 LMQ196642:LNB196648 LWM196642:LWX196648 MGI196642:MGT196648 MQE196642:MQP196648 NAA196642:NAL196648 NJW196642:NKH196648 NTS196642:NUD196648 ODO196642:ODZ196648 ONK196642:ONV196648 OXG196642:OXR196648 PHC196642:PHN196648 PQY196642:PRJ196648 QAU196642:QBF196648 QKQ196642:QLB196648 QUM196642:QUX196648 REI196642:RET196648 ROE196642:ROP196648 RYA196642:RYL196648 SHW196642:SIH196648 SRS196642:SSD196648 TBO196642:TBZ196648 TLK196642:TLV196648 TVG196642:TVR196648 UFC196642:UFN196648 UOY196642:UPJ196648 UYU196642:UZF196648 VIQ196642:VJB196648 VSM196642:VSX196648 WCI196642:WCT196648 WME196642:WMP196648 WWA196642:WWL196648 JO262178:JZ262184 TK262178:TV262184 ADG262178:ADR262184 ANC262178:ANN262184 AWY262178:AXJ262184 BGU262178:BHF262184 BQQ262178:BRB262184 CAM262178:CAX262184 CKI262178:CKT262184 CUE262178:CUP262184 DEA262178:DEL262184 DNW262178:DOH262184 DXS262178:DYD262184 EHO262178:EHZ262184 ERK262178:ERV262184 FBG262178:FBR262184 FLC262178:FLN262184 FUY262178:FVJ262184 GEU262178:GFF262184 GOQ262178:GPB262184 GYM262178:GYX262184 HII262178:HIT262184 HSE262178:HSP262184 ICA262178:ICL262184 ILW262178:IMH262184 IVS262178:IWD262184 JFO262178:JFZ262184 JPK262178:JPV262184 JZG262178:JZR262184 KJC262178:KJN262184 KSY262178:KTJ262184 LCU262178:LDF262184 LMQ262178:LNB262184 LWM262178:LWX262184 MGI262178:MGT262184 MQE262178:MQP262184 NAA262178:NAL262184 NJW262178:NKH262184 NTS262178:NUD262184 ODO262178:ODZ262184 ONK262178:ONV262184 OXG262178:OXR262184 PHC262178:PHN262184 PQY262178:PRJ262184 QAU262178:QBF262184 QKQ262178:QLB262184 QUM262178:QUX262184 REI262178:RET262184 ROE262178:ROP262184 RYA262178:RYL262184 SHW262178:SIH262184 SRS262178:SSD262184 TBO262178:TBZ262184 TLK262178:TLV262184 TVG262178:TVR262184 UFC262178:UFN262184 UOY262178:UPJ262184 UYU262178:UZF262184 VIQ262178:VJB262184 VSM262178:VSX262184 WCI262178:WCT262184 WME262178:WMP262184 WWA262178:WWL262184 JO327714:JZ327720 TK327714:TV327720 ADG327714:ADR327720 ANC327714:ANN327720 AWY327714:AXJ327720 BGU327714:BHF327720 BQQ327714:BRB327720 CAM327714:CAX327720 CKI327714:CKT327720 CUE327714:CUP327720 DEA327714:DEL327720 DNW327714:DOH327720 DXS327714:DYD327720 EHO327714:EHZ327720 ERK327714:ERV327720 FBG327714:FBR327720 FLC327714:FLN327720 FUY327714:FVJ327720 GEU327714:GFF327720 GOQ327714:GPB327720 GYM327714:GYX327720 HII327714:HIT327720 HSE327714:HSP327720 ICA327714:ICL327720 ILW327714:IMH327720 IVS327714:IWD327720 JFO327714:JFZ327720 JPK327714:JPV327720 JZG327714:JZR327720 KJC327714:KJN327720 KSY327714:KTJ327720 LCU327714:LDF327720 LMQ327714:LNB327720 LWM327714:LWX327720 MGI327714:MGT327720 MQE327714:MQP327720 NAA327714:NAL327720 NJW327714:NKH327720 NTS327714:NUD327720 ODO327714:ODZ327720 ONK327714:ONV327720 OXG327714:OXR327720 PHC327714:PHN327720 PQY327714:PRJ327720 QAU327714:QBF327720 QKQ327714:QLB327720 QUM327714:QUX327720 REI327714:RET327720 ROE327714:ROP327720 RYA327714:RYL327720 SHW327714:SIH327720 SRS327714:SSD327720 TBO327714:TBZ327720 TLK327714:TLV327720 TVG327714:TVR327720 UFC327714:UFN327720 UOY327714:UPJ327720 UYU327714:UZF327720 VIQ327714:VJB327720 VSM327714:VSX327720 WCI327714:WCT327720 WME327714:WMP327720 WWA327714:WWL327720 JO393250:JZ393256 TK393250:TV393256 ADG393250:ADR393256 ANC393250:ANN393256 AWY393250:AXJ393256 BGU393250:BHF393256 BQQ393250:BRB393256 CAM393250:CAX393256 CKI393250:CKT393256 CUE393250:CUP393256 DEA393250:DEL393256 DNW393250:DOH393256 DXS393250:DYD393256 EHO393250:EHZ393256 ERK393250:ERV393256 FBG393250:FBR393256 FLC393250:FLN393256 FUY393250:FVJ393256 GEU393250:GFF393256 GOQ393250:GPB393256 GYM393250:GYX393256 HII393250:HIT393256 HSE393250:HSP393256 ICA393250:ICL393256 ILW393250:IMH393256 IVS393250:IWD393256 JFO393250:JFZ393256 JPK393250:JPV393256 JZG393250:JZR393256 KJC393250:KJN393256 KSY393250:KTJ393256 LCU393250:LDF393256 LMQ393250:LNB393256 LWM393250:LWX393256 MGI393250:MGT393256 MQE393250:MQP393256 NAA393250:NAL393256 NJW393250:NKH393256 NTS393250:NUD393256 ODO393250:ODZ393256 ONK393250:ONV393256 OXG393250:OXR393256 PHC393250:PHN393256 PQY393250:PRJ393256 QAU393250:QBF393256 QKQ393250:QLB393256 QUM393250:QUX393256 REI393250:RET393256 ROE393250:ROP393256 RYA393250:RYL393256 SHW393250:SIH393256 SRS393250:SSD393256 TBO393250:TBZ393256 TLK393250:TLV393256 TVG393250:TVR393256 UFC393250:UFN393256 UOY393250:UPJ393256 UYU393250:UZF393256 VIQ393250:VJB393256 VSM393250:VSX393256 WCI393250:WCT393256 WME393250:WMP393256 WWA393250:WWL393256 JO458786:JZ458792 TK458786:TV458792 ADG458786:ADR458792 ANC458786:ANN458792 AWY458786:AXJ458792 BGU458786:BHF458792 BQQ458786:BRB458792 CAM458786:CAX458792 CKI458786:CKT458792 CUE458786:CUP458792 DEA458786:DEL458792 DNW458786:DOH458792 DXS458786:DYD458792 EHO458786:EHZ458792 ERK458786:ERV458792 FBG458786:FBR458792 FLC458786:FLN458792 FUY458786:FVJ458792 GEU458786:GFF458792 GOQ458786:GPB458792 GYM458786:GYX458792 HII458786:HIT458792 HSE458786:HSP458792 ICA458786:ICL458792 ILW458786:IMH458792 IVS458786:IWD458792 JFO458786:JFZ458792 JPK458786:JPV458792 JZG458786:JZR458792 KJC458786:KJN458792 KSY458786:KTJ458792 LCU458786:LDF458792 LMQ458786:LNB458792 LWM458786:LWX458792 MGI458786:MGT458792 MQE458786:MQP458792 NAA458786:NAL458792 NJW458786:NKH458792 NTS458786:NUD458792 ODO458786:ODZ458792 ONK458786:ONV458792 OXG458786:OXR458792 PHC458786:PHN458792 PQY458786:PRJ458792 QAU458786:QBF458792 QKQ458786:QLB458792 QUM458786:QUX458792 REI458786:RET458792 ROE458786:ROP458792 RYA458786:RYL458792 SHW458786:SIH458792 SRS458786:SSD458792 TBO458786:TBZ458792 TLK458786:TLV458792 TVG458786:TVR458792 UFC458786:UFN458792 UOY458786:UPJ458792 UYU458786:UZF458792 VIQ458786:VJB458792 VSM458786:VSX458792 WCI458786:WCT458792 WME458786:WMP458792 WWA458786:WWL458792 JO524322:JZ524328 TK524322:TV524328 ADG524322:ADR524328 ANC524322:ANN524328 AWY524322:AXJ524328 BGU524322:BHF524328 BQQ524322:BRB524328 CAM524322:CAX524328 CKI524322:CKT524328 CUE524322:CUP524328 DEA524322:DEL524328 DNW524322:DOH524328 DXS524322:DYD524328 EHO524322:EHZ524328 ERK524322:ERV524328 FBG524322:FBR524328 FLC524322:FLN524328 FUY524322:FVJ524328 GEU524322:GFF524328 GOQ524322:GPB524328 GYM524322:GYX524328 HII524322:HIT524328 HSE524322:HSP524328 ICA524322:ICL524328 ILW524322:IMH524328 IVS524322:IWD524328 JFO524322:JFZ524328 JPK524322:JPV524328 JZG524322:JZR524328 KJC524322:KJN524328 KSY524322:KTJ524328 LCU524322:LDF524328 LMQ524322:LNB524328 LWM524322:LWX524328 MGI524322:MGT524328 MQE524322:MQP524328 NAA524322:NAL524328 NJW524322:NKH524328 NTS524322:NUD524328 ODO524322:ODZ524328 ONK524322:ONV524328 OXG524322:OXR524328 PHC524322:PHN524328 PQY524322:PRJ524328 QAU524322:QBF524328 QKQ524322:QLB524328 QUM524322:QUX524328 REI524322:RET524328 ROE524322:ROP524328 RYA524322:RYL524328 SHW524322:SIH524328 SRS524322:SSD524328 TBO524322:TBZ524328 TLK524322:TLV524328 TVG524322:TVR524328 UFC524322:UFN524328 UOY524322:UPJ524328 UYU524322:UZF524328 VIQ524322:VJB524328 VSM524322:VSX524328 WCI524322:WCT524328 WME524322:WMP524328 WWA524322:WWL524328 JO589858:JZ589864 TK589858:TV589864 ADG589858:ADR589864 ANC589858:ANN589864 AWY589858:AXJ589864 BGU589858:BHF589864 BQQ589858:BRB589864 CAM589858:CAX589864 CKI589858:CKT589864 CUE589858:CUP589864 DEA589858:DEL589864 DNW589858:DOH589864 DXS589858:DYD589864 EHO589858:EHZ589864 ERK589858:ERV589864 FBG589858:FBR589864 FLC589858:FLN589864 FUY589858:FVJ589864 GEU589858:GFF589864 GOQ589858:GPB589864 GYM589858:GYX589864 HII589858:HIT589864 HSE589858:HSP589864 ICA589858:ICL589864 ILW589858:IMH589864 IVS589858:IWD589864 JFO589858:JFZ589864 JPK589858:JPV589864 JZG589858:JZR589864 KJC589858:KJN589864 KSY589858:KTJ589864 LCU589858:LDF589864 LMQ589858:LNB589864 LWM589858:LWX589864 MGI589858:MGT589864 MQE589858:MQP589864 NAA589858:NAL589864 NJW589858:NKH589864 NTS589858:NUD589864 ODO589858:ODZ589864 ONK589858:ONV589864 OXG589858:OXR589864 PHC589858:PHN589864 PQY589858:PRJ589864 QAU589858:QBF589864 QKQ589858:QLB589864 QUM589858:QUX589864 REI589858:RET589864 ROE589858:ROP589864 RYA589858:RYL589864 SHW589858:SIH589864 SRS589858:SSD589864 TBO589858:TBZ589864 TLK589858:TLV589864 TVG589858:TVR589864 UFC589858:UFN589864 UOY589858:UPJ589864 UYU589858:UZF589864 VIQ589858:VJB589864 VSM589858:VSX589864 WCI589858:WCT589864 WME589858:WMP589864 WWA589858:WWL589864 JO655394:JZ655400 TK655394:TV655400 ADG655394:ADR655400 ANC655394:ANN655400 AWY655394:AXJ655400 BGU655394:BHF655400 BQQ655394:BRB655400 CAM655394:CAX655400 CKI655394:CKT655400 CUE655394:CUP655400 DEA655394:DEL655400 DNW655394:DOH655400 DXS655394:DYD655400 EHO655394:EHZ655400 ERK655394:ERV655400 FBG655394:FBR655400 FLC655394:FLN655400 FUY655394:FVJ655400 GEU655394:GFF655400 GOQ655394:GPB655400 GYM655394:GYX655400 HII655394:HIT655400 HSE655394:HSP655400 ICA655394:ICL655400 ILW655394:IMH655400 IVS655394:IWD655400 JFO655394:JFZ655400 JPK655394:JPV655400 JZG655394:JZR655400 KJC655394:KJN655400 KSY655394:KTJ655400 LCU655394:LDF655400 LMQ655394:LNB655400 LWM655394:LWX655400 MGI655394:MGT655400 MQE655394:MQP655400 NAA655394:NAL655400 NJW655394:NKH655400 NTS655394:NUD655400 ODO655394:ODZ655400 ONK655394:ONV655400 OXG655394:OXR655400 PHC655394:PHN655400 PQY655394:PRJ655400 QAU655394:QBF655400 QKQ655394:QLB655400 QUM655394:QUX655400 REI655394:RET655400 ROE655394:ROP655400 RYA655394:RYL655400 SHW655394:SIH655400 SRS655394:SSD655400 TBO655394:TBZ655400 TLK655394:TLV655400 TVG655394:TVR655400 UFC655394:UFN655400 UOY655394:UPJ655400 UYU655394:UZF655400 VIQ655394:VJB655400 VSM655394:VSX655400 WCI655394:WCT655400 WME655394:WMP655400 WWA655394:WWL655400 JO720930:JZ720936 TK720930:TV720936 ADG720930:ADR720936 ANC720930:ANN720936 AWY720930:AXJ720936 BGU720930:BHF720936 BQQ720930:BRB720936 CAM720930:CAX720936 CKI720930:CKT720936 CUE720930:CUP720936 DEA720930:DEL720936 DNW720930:DOH720936 DXS720930:DYD720936 EHO720930:EHZ720936 ERK720930:ERV720936 FBG720930:FBR720936 FLC720930:FLN720936 FUY720930:FVJ720936 GEU720930:GFF720936 GOQ720930:GPB720936 GYM720930:GYX720936 HII720930:HIT720936 HSE720930:HSP720936 ICA720930:ICL720936 ILW720930:IMH720936 IVS720930:IWD720936 JFO720930:JFZ720936 JPK720930:JPV720936 JZG720930:JZR720936 KJC720930:KJN720936 KSY720930:KTJ720936 LCU720930:LDF720936 LMQ720930:LNB720936 LWM720930:LWX720936 MGI720930:MGT720936 MQE720930:MQP720936 NAA720930:NAL720936 NJW720930:NKH720936 NTS720930:NUD720936 ODO720930:ODZ720936 ONK720930:ONV720936 OXG720930:OXR720936 PHC720930:PHN720936 PQY720930:PRJ720936 QAU720930:QBF720936 QKQ720930:QLB720936 QUM720930:QUX720936 REI720930:RET720936 ROE720930:ROP720936 RYA720930:RYL720936 SHW720930:SIH720936 SRS720930:SSD720936 TBO720930:TBZ720936 TLK720930:TLV720936 TVG720930:TVR720936 UFC720930:UFN720936 UOY720930:UPJ720936 UYU720930:UZF720936 VIQ720930:VJB720936 VSM720930:VSX720936 WCI720930:WCT720936 WME720930:WMP720936 WWA720930:WWL720936 JO786466:JZ786472 TK786466:TV786472 ADG786466:ADR786472 ANC786466:ANN786472 AWY786466:AXJ786472 BGU786466:BHF786472 BQQ786466:BRB786472 CAM786466:CAX786472 CKI786466:CKT786472 CUE786466:CUP786472 DEA786466:DEL786472 DNW786466:DOH786472 DXS786466:DYD786472 EHO786466:EHZ786472 ERK786466:ERV786472 FBG786466:FBR786472 FLC786466:FLN786472 FUY786466:FVJ786472 GEU786466:GFF786472 GOQ786466:GPB786472 GYM786466:GYX786472 HII786466:HIT786472 HSE786466:HSP786472 ICA786466:ICL786472 ILW786466:IMH786472 IVS786466:IWD786472 JFO786466:JFZ786472 JPK786466:JPV786472 JZG786466:JZR786472 KJC786466:KJN786472 KSY786466:KTJ786472 LCU786466:LDF786472 LMQ786466:LNB786472 LWM786466:LWX786472 MGI786466:MGT786472 MQE786466:MQP786472 NAA786466:NAL786472 NJW786466:NKH786472 NTS786466:NUD786472 ODO786466:ODZ786472 ONK786466:ONV786472 OXG786466:OXR786472 PHC786466:PHN786472 PQY786466:PRJ786472 QAU786466:QBF786472 QKQ786466:QLB786472 QUM786466:QUX786472 REI786466:RET786472 ROE786466:ROP786472 RYA786466:RYL786472 SHW786466:SIH786472 SRS786466:SSD786472 TBO786466:TBZ786472 TLK786466:TLV786472 TVG786466:TVR786472 UFC786466:UFN786472 UOY786466:UPJ786472 UYU786466:UZF786472 VIQ786466:VJB786472 VSM786466:VSX786472 WCI786466:WCT786472 WME786466:WMP786472 WWA786466:WWL786472 JO852002:JZ852008 TK852002:TV852008 ADG852002:ADR852008 ANC852002:ANN852008 AWY852002:AXJ852008 BGU852002:BHF852008 BQQ852002:BRB852008 CAM852002:CAX852008 CKI852002:CKT852008 CUE852002:CUP852008 DEA852002:DEL852008 DNW852002:DOH852008 DXS852002:DYD852008 EHO852002:EHZ852008 ERK852002:ERV852008 FBG852002:FBR852008 FLC852002:FLN852008 FUY852002:FVJ852008 GEU852002:GFF852008 GOQ852002:GPB852008 GYM852002:GYX852008 HII852002:HIT852008 HSE852002:HSP852008 ICA852002:ICL852008 ILW852002:IMH852008 IVS852002:IWD852008 JFO852002:JFZ852008 JPK852002:JPV852008 JZG852002:JZR852008 KJC852002:KJN852008 KSY852002:KTJ852008 LCU852002:LDF852008 LMQ852002:LNB852008 LWM852002:LWX852008 MGI852002:MGT852008 MQE852002:MQP852008 NAA852002:NAL852008 NJW852002:NKH852008 NTS852002:NUD852008 ODO852002:ODZ852008 ONK852002:ONV852008 OXG852002:OXR852008 PHC852002:PHN852008 PQY852002:PRJ852008 QAU852002:QBF852008 QKQ852002:QLB852008 QUM852002:QUX852008 REI852002:RET852008 ROE852002:ROP852008 RYA852002:RYL852008 SHW852002:SIH852008 SRS852002:SSD852008 TBO852002:TBZ852008 TLK852002:TLV852008 TVG852002:TVR852008 UFC852002:UFN852008 UOY852002:UPJ852008 UYU852002:UZF852008 VIQ852002:VJB852008 VSM852002:VSX852008 WCI852002:WCT852008 WME852002:WMP852008 WWA852002:WWL852008 JO917538:JZ917544 TK917538:TV917544 ADG917538:ADR917544 ANC917538:ANN917544 AWY917538:AXJ917544 BGU917538:BHF917544 BQQ917538:BRB917544 CAM917538:CAX917544 CKI917538:CKT917544 CUE917538:CUP917544 DEA917538:DEL917544 DNW917538:DOH917544 DXS917538:DYD917544 EHO917538:EHZ917544 ERK917538:ERV917544 FBG917538:FBR917544 FLC917538:FLN917544 FUY917538:FVJ917544 GEU917538:GFF917544 GOQ917538:GPB917544 GYM917538:GYX917544 HII917538:HIT917544 HSE917538:HSP917544 ICA917538:ICL917544 ILW917538:IMH917544 IVS917538:IWD917544 JFO917538:JFZ917544 JPK917538:JPV917544 JZG917538:JZR917544 KJC917538:KJN917544 KSY917538:KTJ917544 LCU917538:LDF917544 LMQ917538:LNB917544 LWM917538:LWX917544 MGI917538:MGT917544 MQE917538:MQP917544 NAA917538:NAL917544 NJW917538:NKH917544 NTS917538:NUD917544 ODO917538:ODZ917544 ONK917538:ONV917544 OXG917538:OXR917544 PHC917538:PHN917544 PQY917538:PRJ917544 QAU917538:QBF917544 QKQ917538:QLB917544 QUM917538:QUX917544 REI917538:RET917544 ROE917538:ROP917544 RYA917538:RYL917544 SHW917538:SIH917544 SRS917538:SSD917544 TBO917538:TBZ917544 TLK917538:TLV917544 TVG917538:TVR917544 UFC917538:UFN917544 UOY917538:UPJ917544 UYU917538:UZF917544 VIQ917538:VJB917544 VSM917538:VSX917544 WCI917538:WCT917544 WME917538:WMP917544 WWA917538:WWL917544 JO983074:JZ983080 TK983074:TV983080 ADG983074:ADR983080 ANC983074:ANN983080 AWY983074:AXJ983080 BGU983074:BHF983080 BQQ983074:BRB983080 CAM983074:CAX983080 CKI983074:CKT983080 CUE983074:CUP983080 DEA983074:DEL983080 DNW983074:DOH983080 DXS983074:DYD983080 EHO983074:EHZ983080 ERK983074:ERV983080 FBG983074:FBR983080 FLC983074:FLN983080 FUY983074:FVJ983080 GEU983074:GFF983080 GOQ983074:GPB983080 GYM983074:GYX983080 HII983074:HIT983080 HSE983074:HSP983080 ICA983074:ICL983080 ILW983074:IMH983080 IVS983074:IWD983080 JFO983074:JFZ983080 JPK983074:JPV983080 JZG983074:JZR983080 KJC983074:KJN983080 KSY983074:KTJ983080 LCU983074:LDF983080 LMQ983074:LNB983080 LWM983074:LWX983080 MGI983074:MGT983080 MQE983074:MQP983080 NAA983074:NAL983080 NJW983074:NKH983080 NTS983074:NUD983080 ODO983074:ODZ983080 ONK983074:ONV983080 OXG983074:OXR983080 PHC983074:PHN983080 PQY983074:PRJ983080 QAU983074:QBF983080 QKQ983074:QLB983080 QUM983074:QUX983080 REI983074:RET983080 ROE983074:ROP983080 RYA983074:RYL983080 SHW983074:SIH983080 SRS983074:SSD983080 TBO983074:TBZ983080 TLK983074:TLV983080 TVG983074:TVR983080 UFC983074:UFN983080 UOY983074:UPJ983080 UYU983074:UZF983080 VIQ983074:VJB983080 VSM983074:VSX983080 WCI983074:WCT983080 WME983074:WMP983080 JO38:JZ40 WWA38:WWL40 WME38:WMP40 WCI38:WCT40 VSM38:VSX40 VIQ38:VJB40 UYU38:UZF40 UOY38:UPJ40 UFC38:UFN40 TVG38:TVR40 TLK38:TLV40 TBO38:TBZ40 SRS38:SSD40 SHW38:SIH40 RYA38:RYL40 ROE38:ROP40 REI38:RET40 QUM38:QUX40 QKQ38:QLB40 QAU38:QBF40 PQY38:PRJ40 PHC38:PHN40 OXG38:OXR40 ONK38:ONV40 ODO38:ODZ40 NTS38:NUD40 NJW38:NKH40 NAA38:NAL40 MQE38:MQP40 MGI38:MGT40 LWM38:LWX40 LMQ38:LNB40 LCU38:LDF40 KSY38:KTJ40 KJC38:KJN40 JZG38:JZR40 JPK38:JPV40 JFO38:JFZ40 IVS38:IWD40 ILW38:IMH40 ICA38:ICL40 HSE38:HSP40 HII38:HIT40 GYM38:GYX40 GOQ38:GPB40 GEU38:GFF40 FUY38:FVJ40 FLC38:FLN40 FBG38:FBR40 ERK38:ERV40 EHO38:EHZ40 DXS38:DYD40 DNW38:DOH40 DEA38:DEL40 CUE38:CUP40 CKI38:CKT40 CAM38:CAX40 BQQ38:BRB40 BGU38:BHF40 AWY38:AXJ40 ANC38:ANN40 ADG38:ADR40 L26:AC26 L39:AD40 L65570:AD65576 L983074:AD983080 L917538:AD917544 L852002:AD852008 L786466:AD786472 L720930:AD720936 L655394:AD655400 L589858:AD589864 L524322:AD524328 L458786:AD458792 L393250:AD393256 L327714:AD327720 L262178:AD262184 L196642:AD196648 L131106:AD131112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L30:AC30 ANC30:ANN30 AWY30:AXJ30 BGU30:BHF30 BQQ30:BRB30 CAM30:CAX30 CKI30:CKT30 CUE30:CUP30 DEA30:DEL30 DNW30:DOH30 DXS30:DYD30 EHO30:EHZ30 ERK30:ERV30 FBG30:FBR30 FLC30:FLN30 FUY30:FVJ30 GEU30:GFF30 GOQ30:GPB30 GYM30:GYX30 HII30:HIT30 HSE30:HSP30 ICA30:ICL30 ILW30:IMH30 IVS30:IWD30 JFO30:JFZ30 JPK30:JPV30 JZG30:JZR30 KJC30:KJN30 KSY30:KTJ30 LCU30:LDF30 LMQ30:LNB30 LWM30:LWX30 MGI30:MGT30 MQE30:MQP30 NAA30:NAL30 NJW30:NKH30 NTS30:NUD30 ODO30:ODZ30 ONK30:ONV30 OXG30:OXR30 PHC30:PHN30 PQY30:PRJ30 QAU30:QBF30 QKQ30:QLB30 QUM30:QUX30 REI30:RET30 ROE30:ROP30 RYA30:RYL30 SHW30:SIH30 SRS30:SSD30 TBO30:TBZ30 TLK30:TLV30 TVG30:TVR30 UFC30:UFN30 UOY30:UPJ30 UYU30:UZF30 VIQ30:VJB30 VSM30:VSX30 WCI30:WCT30 WME30:WMP30 WWA30:WWL30 JO30:JZ30 TK30:TV30 ADG30:ADR30 L34:AC34 ADG34:ADR34 ANC34:ANN34 AWY34:AXJ34 BGU34:BHF34 BQQ34:BRB34 CAM34:CAX34 CKI34:CKT34 CUE34:CUP34 DEA34:DEL34 DNW34:DOH34 DXS34:DYD34 EHO34:EHZ34 ERK34:ERV34 FBG34:FBR34 FLC34:FLN34 FUY34:FVJ34 GEU34:GFF34 GOQ34:GPB34 GYM34:GYX34 HII34:HIT34 HSE34:HSP34 ICA34:ICL34 ILW34:IMH34 IVS34:IWD34 JFO34:JFZ34 JPK34:JPV34 JZG34:JZR34 KJC34:KJN34 KSY34:KTJ34 LCU34:LDF34 LMQ34:LNB34 LWM34:LWX34 MGI34:MGT34 MQE34:MQP34 NAA34:NAL34 NJW34:NKH34 NTS34:NUD34 ODO34:ODZ34 ONK34:ONV34 OXG34:OXR34 PHC34:PHN34 PQY34:PRJ34 QAU34:QBF34 QKQ34:QLB34 QUM34:QUX34 REI34:RET34 ROE34:ROP34 RYA34:RYL34 SHW34:SIH34 SRS34:SSD34 TBO34:TBZ34 TLK34:TLV34 TVG34:TVR34 UFC34:UFN34 UOY34:UPJ34 UYU34:UZF34 VIQ34:VJB34 VSM34:VSX34 WCI34:WCT34 WME34:WMP34 WWA34:WWL34 JO34:JZ34 TK34:TV34 TK38:TV40 L38:AC3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9 JT65569 TP65569 ADL65569 ANH65569 AXD65569 BGZ65569 BQV65569 CAR65569 CKN65569 CUJ65569 DEF65569 DOB65569 DXX65569 EHT65569 ERP65569 FBL65569 FLH65569 FVD65569 GEZ65569 GOV65569 GYR65569 HIN65569 HSJ65569 ICF65569 IMB65569 IVX65569 JFT65569 JPP65569 JZL65569 KJH65569 KTD65569 LCZ65569 LMV65569 LWR65569 MGN65569 MQJ65569 NAF65569 NKB65569 NTX65569 ODT65569 ONP65569 OXL65569 PHH65569 PRD65569 QAZ65569 QKV65569 QUR65569 REN65569 ROJ65569 RYF65569 SIB65569 SRX65569 TBT65569 TLP65569 TVL65569 UFH65569 UPD65569 UYZ65569 VIV65569 VSR65569 WCN65569 WMJ65569 WWF65569 Q131105 JT131105 TP131105 ADL131105 ANH131105 AXD131105 BGZ131105 BQV131105 CAR131105 CKN131105 CUJ131105 DEF131105 DOB131105 DXX131105 EHT131105 ERP131105 FBL131105 FLH131105 FVD131105 GEZ131105 GOV131105 GYR131105 HIN131105 HSJ131105 ICF131105 IMB131105 IVX131105 JFT131105 JPP131105 JZL131105 KJH131105 KTD131105 LCZ131105 LMV131105 LWR131105 MGN131105 MQJ131105 NAF131105 NKB131105 NTX131105 ODT131105 ONP131105 OXL131105 PHH131105 PRD131105 QAZ131105 QKV131105 QUR131105 REN131105 ROJ131105 RYF131105 SIB131105 SRX131105 TBT131105 TLP131105 TVL131105 UFH131105 UPD131105 UYZ131105 VIV131105 VSR131105 WCN131105 WMJ131105 WWF131105 Q196641 JT196641 TP196641 ADL196641 ANH196641 AXD196641 BGZ196641 BQV196641 CAR196641 CKN196641 CUJ196641 DEF196641 DOB196641 DXX196641 EHT196641 ERP196641 FBL196641 FLH196641 FVD196641 GEZ196641 GOV196641 GYR196641 HIN196641 HSJ196641 ICF196641 IMB196641 IVX196641 JFT196641 JPP196641 JZL196641 KJH196641 KTD196641 LCZ196641 LMV196641 LWR196641 MGN196641 MQJ196641 NAF196641 NKB196641 NTX196641 ODT196641 ONP196641 OXL196641 PHH196641 PRD196641 QAZ196641 QKV196641 QUR196641 REN196641 ROJ196641 RYF196641 SIB196641 SRX196641 TBT196641 TLP196641 TVL196641 UFH196641 UPD196641 UYZ196641 VIV196641 VSR196641 WCN196641 WMJ196641 WWF196641 Q262177 JT262177 TP262177 ADL262177 ANH262177 AXD262177 BGZ262177 BQV262177 CAR262177 CKN262177 CUJ262177 DEF262177 DOB262177 DXX262177 EHT262177 ERP262177 FBL262177 FLH262177 FVD262177 GEZ262177 GOV262177 GYR262177 HIN262177 HSJ262177 ICF262177 IMB262177 IVX262177 JFT262177 JPP262177 JZL262177 KJH262177 KTD262177 LCZ262177 LMV262177 LWR262177 MGN262177 MQJ262177 NAF262177 NKB262177 NTX262177 ODT262177 ONP262177 OXL262177 PHH262177 PRD262177 QAZ262177 QKV262177 QUR262177 REN262177 ROJ262177 RYF262177 SIB262177 SRX262177 TBT262177 TLP262177 TVL262177 UFH262177 UPD262177 UYZ262177 VIV262177 VSR262177 WCN262177 WMJ262177 WWF262177 Q327713 JT327713 TP327713 ADL327713 ANH327713 AXD327713 BGZ327713 BQV327713 CAR327713 CKN327713 CUJ327713 DEF327713 DOB327713 DXX327713 EHT327713 ERP327713 FBL327713 FLH327713 FVD327713 GEZ327713 GOV327713 GYR327713 HIN327713 HSJ327713 ICF327713 IMB327713 IVX327713 JFT327713 JPP327713 JZL327713 KJH327713 KTD327713 LCZ327713 LMV327713 LWR327713 MGN327713 MQJ327713 NAF327713 NKB327713 NTX327713 ODT327713 ONP327713 OXL327713 PHH327713 PRD327713 QAZ327713 QKV327713 QUR327713 REN327713 ROJ327713 RYF327713 SIB327713 SRX327713 TBT327713 TLP327713 TVL327713 UFH327713 UPD327713 UYZ327713 VIV327713 VSR327713 WCN327713 WMJ327713 WWF327713 Q393249 JT393249 TP393249 ADL393249 ANH393249 AXD393249 BGZ393249 BQV393249 CAR393249 CKN393249 CUJ393249 DEF393249 DOB393249 DXX393249 EHT393249 ERP393249 FBL393249 FLH393249 FVD393249 GEZ393249 GOV393249 GYR393249 HIN393249 HSJ393249 ICF393249 IMB393249 IVX393249 JFT393249 JPP393249 JZL393249 KJH393249 KTD393249 LCZ393249 LMV393249 LWR393249 MGN393249 MQJ393249 NAF393249 NKB393249 NTX393249 ODT393249 ONP393249 OXL393249 PHH393249 PRD393249 QAZ393249 QKV393249 QUR393249 REN393249 ROJ393249 RYF393249 SIB393249 SRX393249 TBT393249 TLP393249 TVL393249 UFH393249 UPD393249 UYZ393249 VIV393249 VSR393249 WCN393249 WMJ393249 WWF393249 Q458785 JT458785 TP458785 ADL458785 ANH458785 AXD458785 BGZ458785 BQV458785 CAR458785 CKN458785 CUJ458785 DEF458785 DOB458785 DXX458785 EHT458785 ERP458785 FBL458785 FLH458785 FVD458785 GEZ458785 GOV458785 GYR458785 HIN458785 HSJ458785 ICF458785 IMB458785 IVX458785 JFT458785 JPP458785 JZL458785 KJH458785 KTD458785 LCZ458785 LMV458785 LWR458785 MGN458785 MQJ458785 NAF458785 NKB458785 NTX458785 ODT458785 ONP458785 OXL458785 PHH458785 PRD458785 QAZ458785 QKV458785 QUR458785 REN458785 ROJ458785 RYF458785 SIB458785 SRX458785 TBT458785 TLP458785 TVL458785 UFH458785 UPD458785 UYZ458785 VIV458785 VSR458785 WCN458785 WMJ458785 WWF458785 Q524321 JT524321 TP524321 ADL524321 ANH524321 AXD524321 BGZ524321 BQV524321 CAR524321 CKN524321 CUJ524321 DEF524321 DOB524321 DXX524321 EHT524321 ERP524321 FBL524321 FLH524321 FVD524321 GEZ524321 GOV524321 GYR524321 HIN524321 HSJ524321 ICF524321 IMB524321 IVX524321 JFT524321 JPP524321 JZL524321 KJH524321 KTD524321 LCZ524321 LMV524321 LWR524321 MGN524321 MQJ524321 NAF524321 NKB524321 NTX524321 ODT524321 ONP524321 OXL524321 PHH524321 PRD524321 QAZ524321 QKV524321 QUR524321 REN524321 ROJ524321 RYF524321 SIB524321 SRX524321 TBT524321 TLP524321 TVL524321 UFH524321 UPD524321 UYZ524321 VIV524321 VSR524321 WCN524321 WMJ524321 WWF524321 Q589857 JT589857 TP589857 ADL589857 ANH589857 AXD589857 BGZ589857 BQV589857 CAR589857 CKN589857 CUJ589857 DEF589857 DOB589857 DXX589857 EHT589857 ERP589857 FBL589857 FLH589857 FVD589857 GEZ589857 GOV589857 GYR589857 HIN589857 HSJ589857 ICF589857 IMB589857 IVX589857 JFT589857 JPP589857 JZL589857 KJH589857 KTD589857 LCZ589857 LMV589857 LWR589857 MGN589857 MQJ589857 NAF589857 NKB589857 NTX589857 ODT589857 ONP589857 OXL589857 PHH589857 PRD589857 QAZ589857 QKV589857 QUR589857 REN589857 ROJ589857 RYF589857 SIB589857 SRX589857 TBT589857 TLP589857 TVL589857 UFH589857 UPD589857 UYZ589857 VIV589857 VSR589857 WCN589857 WMJ589857 WWF589857 Q655393 JT655393 TP655393 ADL655393 ANH655393 AXD655393 BGZ655393 BQV655393 CAR655393 CKN655393 CUJ655393 DEF655393 DOB655393 DXX655393 EHT655393 ERP655393 FBL655393 FLH655393 FVD655393 GEZ655393 GOV655393 GYR655393 HIN655393 HSJ655393 ICF655393 IMB655393 IVX655393 JFT655393 JPP655393 JZL655393 KJH655393 KTD655393 LCZ655393 LMV655393 LWR655393 MGN655393 MQJ655393 NAF655393 NKB655393 NTX655393 ODT655393 ONP655393 OXL655393 PHH655393 PRD655393 QAZ655393 QKV655393 QUR655393 REN655393 ROJ655393 RYF655393 SIB655393 SRX655393 TBT655393 TLP655393 TVL655393 UFH655393 UPD655393 UYZ655393 VIV655393 VSR655393 WCN655393 WMJ655393 WWF655393 Q720929 JT720929 TP720929 ADL720929 ANH720929 AXD720929 BGZ720929 BQV720929 CAR720929 CKN720929 CUJ720929 DEF720929 DOB720929 DXX720929 EHT720929 ERP720929 FBL720929 FLH720929 FVD720929 GEZ720929 GOV720929 GYR720929 HIN720929 HSJ720929 ICF720929 IMB720929 IVX720929 JFT720929 JPP720929 JZL720929 KJH720929 KTD720929 LCZ720929 LMV720929 LWR720929 MGN720929 MQJ720929 NAF720929 NKB720929 NTX720929 ODT720929 ONP720929 OXL720929 PHH720929 PRD720929 QAZ720929 QKV720929 QUR720929 REN720929 ROJ720929 RYF720929 SIB720929 SRX720929 TBT720929 TLP720929 TVL720929 UFH720929 UPD720929 UYZ720929 VIV720929 VSR720929 WCN720929 WMJ720929 WWF720929 Q786465 JT786465 TP786465 ADL786465 ANH786465 AXD786465 BGZ786465 BQV786465 CAR786465 CKN786465 CUJ786465 DEF786465 DOB786465 DXX786465 EHT786465 ERP786465 FBL786465 FLH786465 FVD786465 GEZ786465 GOV786465 GYR786465 HIN786465 HSJ786465 ICF786465 IMB786465 IVX786465 JFT786465 JPP786465 JZL786465 KJH786465 KTD786465 LCZ786465 LMV786465 LWR786465 MGN786465 MQJ786465 NAF786465 NKB786465 NTX786465 ODT786465 ONP786465 OXL786465 PHH786465 PRD786465 QAZ786465 QKV786465 QUR786465 REN786465 ROJ786465 RYF786465 SIB786465 SRX786465 TBT786465 TLP786465 TVL786465 UFH786465 UPD786465 UYZ786465 VIV786465 VSR786465 WCN786465 WMJ786465 WWF786465 Q852001 JT852001 TP852001 ADL852001 ANH852001 AXD852001 BGZ852001 BQV852001 CAR852001 CKN852001 CUJ852001 DEF852001 DOB852001 DXX852001 EHT852001 ERP852001 FBL852001 FLH852001 FVD852001 GEZ852001 GOV852001 GYR852001 HIN852001 HSJ852001 ICF852001 IMB852001 IVX852001 JFT852001 JPP852001 JZL852001 KJH852001 KTD852001 LCZ852001 LMV852001 LWR852001 MGN852001 MQJ852001 NAF852001 NKB852001 NTX852001 ODT852001 ONP852001 OXL852001 PHH852001 PRD852001 QAZ852001 QKV852001 QUR852001 REN852001 ROJ852001 RYF852001 SIB852001 SRX852001 TBT852001 TLP852001 TVL852001 UFH852001 UPD852001 UYZ852001 VIV852001 VSR852001 WCN852001 WMJ852001 WWF852001 Q917537 JT917537 TP917537 ADL917537 ANH917537 AXD917537 BGZ917537 BQV917537 CAR917537 CKN917537 CUJ917537 DEF917537 DOB917537 DXX917537 EHT917537 ERP917537 FBL917537 FLH917537 FVD917537 GEZ917537 GOV917537 GYR917537 HIN917537 HSJ917537 ICF917537 IMB917537 IVX917537 JFT917537 JPP917537 JZL917537 KJH917537 KTD917537 LCZ917537 LMV917537 LWR917537 MGN917537 MQJ917537 NAF917537 NKB917537 NTX917537 ODT917537 ONP917537 OXL917537 PHH917537 PRD917537 QAZ917537 QKV917537 QUR917537 REN917537 ROJ917537 RYF917537 SIB917537 SRX917537 TBT917537 TLP917537 TVL917537 UFH917537 UPD917537 UYZ917537 VIV917537 VSR917537 WCN917537 WMJ917537 WWF917537 Q983073 JT983073 TP983073 ADL983073 ANH983073 AXD983073 BGZ983073 BQV983073 CAR983073 CKN983073 CUJ983073 DEF983073 DOB983073 DXX983073 EHT983073 ERP983073 FBL983073 FLH983073 FVD983073 GEZ983073 GOV983073 GYR983073 HIN983073 HSJ983073 ICF983073 IMB983073 IVX983073 JFT983073 JPP983073 JZL983073 KJH983073 KTD983073 LCZ983073 LMV983073 LWR983073 MGN983073 MQJ983073 NAF983073 NKB983073 NTX983073 ODT983073 ONP983073 OXL983073 PHH983073 PRD983073 QAZ983073 QKV983073 QUR983073 REN983073 ROJ983073 RYF983073 SIB983073 SRX983073 TBT983073 TLP983073 TVL983073 UFH983073 UPD983073 UYZ983073 VIV983073 VSR983073 WCN983073 WMJ983073 WWF983073 X983073 X65569 X131105 X196641 X262177 X327713 X393249 X458785 X524321 X589857 X655393 X720929 X786465 X852001 X917537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Q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33 Q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37"/>
    <dataValidation allowBlank="1" showInputMessage="1" showErrorMessage="1" prompt="Для выбора выполните двойной щелчок левой клавиши мыши по соответствующей ячейке." sqref="S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S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S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S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S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S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S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S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S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S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S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S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S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S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S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U524320 U589856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U655392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U720928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U786464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U852000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U917536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U983072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U65568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U131104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U196640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U262176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WWJ2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U24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WWJ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12 U393248 S24 U458784 Z65568 Z131104 Z196640 Z262176 Z327712 Z393248 Z458784 Z524320 Z589856 Z655392 Z720928 Z786464 Z852000 Z917536 Z983072 AB524320 AB589856 AB655392 AB720928 AB786464 AB852000 AB917536 AB983072 AB65568 AB131104 AB196640 AB262176 AB458784 AB327712 AB393248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JV32 S32 WWJ32 WMN32 WCR32 VSV32 VIZ32 UZD32 UPH32 UFL32 TVP32 TLT32 TBX32 SSB32 SIF32 RYJ32 RON32 RER32 QUV32 QKZ32 QBD32 PRH32 PHL32 OXP32 ONT32 ODX32 NUB32 NKF32 NAJ32 MQN32 MGR32 LWV32 LMZ32 LDD32 KTH32 KJL32 JZP32 JPT32 JFX32 IWB32 IMF32 ICJ32 HSN32 HIR32 GYV32 GOZ32 GFD32 FVH32 FLL32 FBP32 ERT32 EHX32 DYB32 DOF32 DEJ32 CUN32 CKR32 CAV32 BQZ32 BHD32 AXH32 ANL32 ADP32 TT32 TR32 JX32 WWH32 WML32 WCP32 VST32 VIX32 UZB32 UPF32 UFJ32 TVN32 TLR32 TBV32 SRZ32 SID32 RYH32 ROL32 REP32 QUT32 QKX32 QBB32 PRF32 PHJ32 OXN32 ONR32 ODV32 NTZ32 NKD32 NAH32 MQL32 MGP32 LWT32 LMX32 LDB32 KTF32 KJJ32 JZN32 JPR32 JFV32 IVZ32 IMD32 ICH32 HSL32 HIP32 GYT32 GOX32 GFB32 FVF32 FLJ32 FBN32 ERR32 EHV32 DXZ32 DOD32 DEH32 CUL32 CKP32 CAT32 BQX32 BHB32 AXF32 ANJ32 ADN32 U32 Z32 AB32 JV36 S36 WWJ36 WMN36 WCR36 VSV36 VIZ36 UZD36 UPH36 UFL36 TVP36 TLT36 TBX36 SSB36 SIF36 RYJ36 RON36 RER36 QUV36 QKZ36 QBD36 PRH36 PHL36 OXP36 ONT36 ODX36 NUB36 NKF36 NAJ36 MQN36 MGR36 LWV36 LMZ36 LDD36 KTH36 KJL36 JZP36 JPT36 JFX36 IWB36 IMF36 ICJ36 HSN36 HIR36 GYV36 GOZ36 GFD36 FVH36 FLL36 FBP36 ERT36 EHX36 DYB36 DOF36 DEJ36 CUN36 CKR36 CAV36 BQZ36 BHD36 AXH36 ANL36 ADP36 TT36 TR36 JX36 WWH36 WML36 WCP36 VST36 VIX36 UZB36 UPF36 UFJ36 TVN36 TLR36 TBV36 SRZ36 SID36 RYH36 ROL36 REP36 QUT36 QKX36 QBB36 PRF36 PHJ36 OXN36 ONR36 ODV36 NTZ36 NKD36 NAH36 MQL36 MGP36 LWT36 LMX36 LDB36 KTF36 KJJ36 JZN36 JPR36 JFV36 IVZ36 IMD36 ICH36 HSL36 HIP36 GYT36 GOX36 GFB36 FVF36 FLJ36 FBN36 ERR36 EHV36 DXZ36 DOD36 DEH36 CUL36 CKP36 CAT36 BQX36 BHB36 AXF36 ANJ36 ADN36 U36 Z36 AB3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8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R131104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R196640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R262176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R327712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R393248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R458784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R524320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R589856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R655392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R720928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R786464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R852000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R917536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R983072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WWI983072 T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T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T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T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T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T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T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T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T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T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T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T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T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T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T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68 Y131104 Y196640 Y262176 Y327712 Y393248 Y458784 Y524320 Y589856 Y655392 Y720928 Y786464 Y852000 Y917536 Y983072 AA65568 AA131104 AA196640 AA262176 AA327712 AA393248 AA458784 AA524320 AA589856 AA655392 AA720928 AA786464 AA852000 AA917536 AA983072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R32 WWI32 WMM32 WCQ32 VSU32 VIY32 UZC32 UPG32 UFK32 TVO32 TLS32 TBW32 SSA32 SIE32 RYI32 ROM32 REQ32 QUU32 QKY32 QBC32 PRG32 PHK32 OXO32 ONS32 ODW32 NUA32 NKE32 NAI32 MQM32 MGQ32 LWU32 LMY32 LDC32 KTG32 KJK32 JZO32 JPS32 JFW32 IWA32 IME32 ICI32 HSM32 HIQ32 GYU32 GOY32 GFC32 FVG32 FLK32 FBO32 ERS32 EHW32 DYA32 DOE32 DEI32 CUM32 CKQ32 CAU32 BQY32 BHC32 AXG32 ANK32 ADO32 TS32 JW32 T32 WWG32 WMK32 WCO32 VSS32 VIW32 UZA32 UPE32 UFI32 TVM32 TLQ32 TBU32 SRY32 SIC32 RYG32 ROK32 REO32 QUS32 QKW32 QBA32 PRE32 PHI32 OXM32 ONQ32 ODU32 NTY32 NKC32 NAG32 MQK32 MGO32 LWS32 LMW32 LDA32 KTE32 KJI32 JZM32 JPQ32 JFU32 IVY32 IMC32 ICG32 HSK32 HIO32 GYS32 GOW32 GFA32 FVE32 FLI32 FBM32 ERQ32 EHU32 DXY32 DOC32 DEG32 CUK32 CKO32 CAS32 BQW32 BHA32 AXE32 ANI32 ADM32 TQ32 JU32 Y32 AA32 R36 WWI36 WMM36 WCQ36 VSU36 VIY36 UZC36 UPG36 UFK36 TVO36 TLS36 TBW36 SSA36 SIE36 RYI36 ROM36 REQ36 QUU36 QKY36 QBC36 PRG36 PHK36 OXO36 ONS36 ODW36 NUA36 NKE36 NAI36 MQM36 MGQ36 LWU36 LMY36 LDC36 KTG36 KJK36 JZO36 JPS36 JFW36 IWA36 IME36 ICI36 HSM36 HIQ36 GYU36 GOY36 GFC36 FVG36 FLK36 FBO36 ERS36 EHW36 DYA36 DOE36 DEI36 CUM36 CKQ36 CAU36 BQY36 BHC36 AXG36 ANK36 ADO36 TS36 JW36 T36 WWG36 WMK36 WCO36 VSS36 VIW36 UZA36 UPE36 UFI36 TVM36 TLQ36 TBU36 SRY36 SIC36 RYG36 ROK36 REO36 QUS36 QKW36 QBA36 PRE36 PHI36 OXM36 ONQ36 ODU36 NTY36 NKC36 NAG36 MQK36 MGO36 LWS36 LMW36 LDA36 KTE36 KJI36 JZM36 JPQ36 JFU36 IVY36 IMC36 ICG36 HSK36 HIO36 GYS36 GOW36 GFA36 FVE36 FLI36 FBM36 ERQ36 EHU36 DXY36 DOC36 DEG36 CUK36 CKO36 CAS36 BQW36 BHA36 AXE36 ANI36 ADM36 TQ36 JU36 Y36 AA36"/>
    <dataValidation type="list" allowBlank="1" showInputMessage="1" showErrorMessage="1" errorTitle="Ошибка" error="Выберите значение из списка" sqref="WWB983072 M65568 JP65568 TL65568 ADH65568 AND65568 AWZ65568 BGV65568 BQR65568 CAN65568 CKJ65568 CUF65568 DEB65568 DNX65568 DXT65568 EHP65568 ERL65568 FBH65568 FLD65568 FUZ65568 GEV65568 GOR65568 GYN65568 HIJ65568 HSF65568 ICB65568 ILX65568 IVT65568 JFP65568 JPL65568 JZH65568 KJD65568 KSZ65568 LCV65568 LMR65568 LWN65568 MGJ65568 MQF65568 NAB65568 NJX65568 NTT65568 ODP65568 ONL65568 OXH65568 PHD65568 PQZ65568 QAV65568 QKR65568 QUN65568 REJ65568 ROF65568 RYB65568 SHX65568 SRT65568 TBP65568 TLL65568 TVH65568 UFD65568 UOZ65568 UYV65568 VIR65568 VSN65568 WCJ65568 WMF65568 WWB65568 M131104 JP131104 TL131104 ADH131104 AND131104 AWZ131104 BGV131104 BQR131104 CAN131104 CKJ131104 CUF131104 DEB131104 DNX131104 DXT131104 EHP131104 ERL131104 FBH131104 FLD131104 FUZ131104 GEV131104 GOR131104 GYN131104 HIJ131104 HSF131104 ICB131104 ILX131104 IVT131104 JFP131104 JPL131104 JZH131104 KJD131104 KSZ131104 LCV131104 LMR131104 LWN131104 MGJ131104 MQF131104 NAB131104 NJX131104 NTT131104 ODP131104 ONL131104 OXH131104 PHD131104 PQZ131104 QAV131104 QKR131104 QUN131104 REJ131104 ROF131104 RYB131104 SHX131104 SRT131104 TBP131104 TLL131104 TVH131104 UFD131104 UOZ131104 UYV131104 VIR131104 VSN131104 WCJ131104 WMF131104 WWB131104 M196640 JP196640 TL196640 ADH196640 AND196640 AWZ196640 BGV196640 BQR196640 CAN196640 CKJ196640 CUF196640 DEB196640 DNX196640 DXT196640 EHP196640 ERL196640 FBH196640 FLD196640 FUZ196640 GEV196640 GOR196640 GYN196640 HIJ196640 HSF196640 ICB196640 ILX196640 IVT196640 JFP196640 JPL196640 JZH196640 KJD196640 KSZ196640 LCV196640 LMR196640 LWN196640 MGJ196640 MQF196640 NAB196640 NJX196640 NTT196640 ODP196640 ONL196640 OXH196640 PHD196640 PQZ196640 QAV196640 QKR196640 QUN196640 REJ196640 ROF196640 RYB196640 SHX196640 SRT196640 TBP196640 TLL196640 TVH196640 UFD196640 UOZ196640 UYV196640 VIR196640 VSN196640 WCJ196640 WMF196640 WWB196640 M262176 JP262176 TL262176 ADH262176 AND262176 AWZ262176 BGV262176 BQR262176 CAN262176 CKJ262176 CUF262176 DEB262176 DNX262176 DXT262176 EHP262176 ERL262176 FBH262176 FLD262176 FUZ262176 GEV262176 GOR262176 GYN262176 HIJ262176 HSF262176 ICB262176 ILX262176 IVT262176 JFP262176 JPL262176 JZH262176 KJD262176 KSZ262176 LCV262176 LMR262176 LWN262176 MGJ262176 MQF262176 NAB262176 NJX262176 NTT262176 ODP262176 ONL262176 OXH262176 PHD262176 PQZ262176 QAV262176 QKR262176 QUN262176 REJ262176 ROF262176 RYB262176 SHX262176 SRT262176 TBP262176 TLL262176 TVH262176 UFD262176 UOZ262176 UYV262176 VIR262176 VSN262176 WCJ262176 WMF262176 WWB262176 M327712 JP327712 TL327712 ADH327712 AND327712 AWZ327712 BGV327712 BQR327712 CAN327712 CKJ327712 CUF327712 DEB327712 DNX327712 DXT327712 EHP327712 ERL327712 FBH327712 FLD327712 FUZ327712 GEV327712 GOR327712 GYN327712 HIJ327712 HSF327712 ICB327712 ILX327712 IVT327712 JFP327712 JPL327712 JZH327712 KJD327712 KSZ327712 LCV327712 LMR327712 LWN327712 MGJ327712 MQF327712 NAB327712 NJX327712 NTT327712 ODP327712 ONL327712 OXH327712 PHD327712 PQZ327712 QAV327712 QKR327712 QUN327712 REJ327712 ROF327712 RYB327712 SHX327712 SRT327712 TBP327712 TLL327712 TVH327712 UFD327712 UOZ327712 UYV327712 VIR327712 VSN327712 WCJ327712 WMF327712 WWB327712 M393248 JP393248 TL393248 ADH393248 AND393248 AWZ393248 BGV393248 BQR393248 CAN393248 CKJ393248 CUF393248 DEB393248 DNX393248 DXT393248 EHP393248 ERL393248 FBH393248 FLD393248 FUZ393248 GEV393248 GOR393248 GYN393248 HIJ393248 HSF393248 ICB393248 ILX393248 IVT393248 JFP393248 JPL393248 JZH393248 KJD393248 KSZ393248 LCV393248 LMR393248 LWN393248 MGJ393248 MQF393248 NAB393248 NJX393248 NTT393248 ODP393248 ONL393248 OXH393248 PHD393248 PQZ393248 QAV393248 QKR393248 QUN393248 REJ393248 ROF393248 RYB393248 SHX393248 SRT393248 TBP393248 TLL393248 TVH393248 UFD393248 UOZ393248 UYV393248 VIR393248 VSN393248 WCJ393248 WMF393248 WWB393248 M458784 JP458784 TL458784 ADH458784 AND458784 AWZ458784 BGV458784 BQR458784 CAN458784 CKJ458784 CUF458784 DEB458784 DNX458784 DXT458784 EHP458784 ERL458784 FBH458784 FLD458784 FUZ458784 GEV458784 GOR458784 GYN458784 HIJ458784 HSF458784 ICB458784 ILX458784 IVT458784 JFP458784 JPL458784 JZH458784 KJD458784 KSZ458784 LCV458784 LMR458784 LWN458784 MGJ458784 MQF458784 NAB458784 NJX458784 NTT458784 ODP458784 ONL458784 OXH458784 PHD458784 PQZ458784 QAV458784 QKR458784 QUN458784 REJ458784 ROF458784 RYB458784 SHX458784 SRT458784 TBP458784 TLL458784 TVH458784 UFD458784 UOZ458784 UYV458784 VIR458784 VSN458784 WCJ458784 WMF458784 WWB458784 M524320 JP524320 TL524320 ADH524320 AND524320 AWZ524320 BGV524320 BQR524320 CAN524320 CKJ524320 CUF524320 DEB524320 DNX524320 DXT524320 EHP524320 ERL524320 FBH524320 FLD524320 FUZ524320 GEV524320 GOR524320 GYN524320 HIJ524320 HSF524320 ICB524320 ILX524320 IVT524320 JFP524320 JPL524320 JZH524320 KJD524320 KSZ524320 LCV524320 LMR524320 LWN524320 MGJ524320 MQF524320 NAB524320 NJX524320 NTT524320 ODP524320 ONL524320 OXH524320 PHD524320 PQZ524320 QAV524320 QKR524320 QUN524320 REJ524320 ROF524320 RYB524320 SHX524320 SRT524320 TBP524320 TLL524320 TVH524320 UFD524320 UOZ524320 UYV524320 VIR524320 VSN524320 WCJ524320 WMF524320 WWB524320 M589856 JP589856 TL589856 ADH589856 AND589856 AWZ589856 BGV589856 BQR589856 CAN589856 CKJ589856 CUF589856 DEB589856 DNX589856 DXT589856 EHP589856 ERL589856 FBH589856 FLD589856 FUZ589856 GEV589856 GOR589856 GYN589856 HIJ589856 HSF589856 ICB589856 ILX589856 IVT589856 JFP589856 JPL589856 JZH589856 KJD589856 KSZ589856 LCV589856 LMR589856 LWN589856 MGJ589856 MQF589856 NAB589856 NJX589856 NTT589856 ODP589856 ONL589856 OXH589856 PHD589856 PQZ589856 QAV589856 QKR589856 QUN589856 REJ589856 ROF589856 RYB589856 SHX589856 SRT589856 TBP589856 TLL589856 TVH589856 UFD589856 UOZ589856 UYV589856 VIR589856 VSN589856 WCJ589856 WMF589856 WWB589856 M655392 JP655392 TL655392 ADH655392 AND655392 AWZ655392 BGV655392 BQR655392 CAN655392 CKJ655392 CUF655392 DEB655392 DNX655392 DXT655392 EHP655392 ERL655392 FBH655392 FLD655392 FUZ655392 GEV655392 GOR655392 GYN655392 HIJ655392 HSF655392 ICB655392 ILX655392 IVT655392 JFP655392 JPL655392 JZH655392 KJD655392 KSZ655392 LCV655392 LMR655392 LWN655392 MGJ655392 MQF655392 NAB655392 NJX655392 NTT655392 ODP655392 ONL655392 OXH655392 PHD655392 PQZ655392 QAV655392 QKR655392 QUN655392 REJ655392 ROF655392 RYB655392 SHX655392 SRT655392 TBP655392 TLL655392 TVH655392 UFD655392 UOZ655392 UYV655392 VIR655392 VSN655392 WCJ655392 WMF655392 WWB655392 M720928 JP720928 TL720928 ADH720928 AND720928 AWZ720928 BGV720928 BQR720928 CAN720928 CKJ720928 CUF720928 DEB720928 DNX720928 DXT720928 EHP720928 ERL720928 FBH720928 FLD720928 FUZ720928 GEV720928 GOR720928 GYN720928 HIJ720928 HSF720928 ICB720928 ILX720928 IVT720928 JFP720928 JPL720928 JZH720928 KJD720928 KSZ720928 LCV720928 LMR720928 LWN720928 MGJ720928 MQF720928 NAB720928 NJX720928 NTT720928 ODP720928 ONL720928 OXH720928 PHD720928 PQZ720928 QAV720928 QKR720928 QUN720928 REJ720928 ROF720928 RYB720928 SHX720928 SRT720928 TBP720928 TLL720928 TVH720928 UFD720928 UOZ720928 UYV720928 VIR720928 VSN720928 WCJ720928 WMF720928 WWB720928 M786464 JP786464 TL786464 ADH786464 AND786464 AWZ786464 BGV786464 BQR786464 CAN786464 CKJ786464 CUF786464 DEB786464 DNX786464 DXT786464 EHP786464 ERL786464 FBH786464 FLD786464 FUZ786464 GEV786464 GOR786464 GYN786464 HIJ786464 HSF786464 ICB786464 ILX786464 IVT786464 JFP786464 JPL786464 JZH786464 KJD786464 KSZ786464 LCV786464 LMR786464 LWN786464 MGJ786464 MQF786464 NAB786464 NJX786464 NTT786464 ODP786464 ONL786464 OXH786464 PHD786464 PQZ786464 QAV786464 QKR786464 QUN786464 REJ786464 ROF786464 RYB786464 SHX786464 SRT786464 TBP786464 TLL786464 TVH786464 UFD786464 UOZ786464 UYV786464 VIR786464 VSN786464 WCJ786464 WMF786464 WWB786464 M852000 JP852000 TL852000 ADH852000 AND852000 AWZ852000 BGV852000 BQR852000 CAN852000 CKJ852000 CUF852000 DEB852000 DNX852000 DXT852000 EHP852000 ERL852000 FBH852000 FLD852000 FUZ852000 GEV852000 GOR852000 GYN852000 HIJ852000 HSF852000 ICB852000 ILX852000 IVT852000 JFP852000 JPL852000 JZH852000 KJD852000 KSZ852000 LCV852000 LMR852000 LWN852000 MGJ852000 MQF852000 NAB852000 NJX852000 NTT852000 ODP852000 ONL852000 OXH852000 PHD852000 PQZ852000 QAV852000 QKR852000 QUN852000 REJ852000 ROF852000 RYB852000 SHX852000 SRT852000 TBP852000 TLL852000 TVH852000 UFD852000 UOZ852000 UYV852000 VIR852000 VSN852000 WCJ852000 WMF852000 WWB852000 M917536 JP917536 TL917536 ADH917536 AND917536 AWZ917536 BGV917536 BQR917536 CAN917536 CKJ917536 CUF917536 DEB917536 DNX917536 DXT917536 EHP917536 ERL917536 FBH917536 FLD917536 FUZ917536 GEV917536 GOR917536 GYN917536 HIJ917536 HSF917536 ICB917536 ILX917536 IVT917536 JFP917536 JPL917536 JZH917536 KJD917536 KSZ917536 LCV917536 LMR917536 LWN917536 MGJ917536 MQF917536 NAB917536 NJX917536 NTT917536 ODP917536 ONL917536 OXH917536 PHD917536 PQZ917536 QAV917536 QKR917536 QUN917536 REJ917536 ROF917536 RYB917536 SHX917536 SRT917536 TBP917536 TLL917536 TVH917536 UFD917536 UOZ917536 UYV917536 VIR917536 VSN917536 WCJ917536 WMF917536 WWB917536 M983072 JP983072 TL983072 ADH983072 AND983072 AWZ983072 BGV983072 BQR983072 CAN983072 CKJ983072 CUF983072 DEB983072 DNX983072 DXT983072 EHP983072 ERL983072 FBH983072 FLD983072 FUZ983072 GEV983072 GOR983072 GYN983072 HIJ983072 HSF983072 ICB983072 ILX983072 IVT983072 JFP983072 JPL983072 JZH983072 KJD983072 KSZ983072 LCV983072 LMR983072 LWN983072 MGJ983072 MQF983072 NAB983072 NJX983072 NTT983072 ODP983072 ONL983072 OXH983072 PHD983072 PQZ983072 QAV983072 QKR983072 QUN983072 REJ983072 ROF983072 RYB983072 SHX983072 SRT983072 TBP983072 TLL983072 TVH983072 UFD983072 UOZ983072 UYV983072 VIR983072 VSN983072 WCJ983072 WMF983072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JP32 TL32 ADH32 AND32 AWZ32 M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JP36 TL36 ADH36 AND36 AWZ36 M36 WWB36 WMF36 WCJ36 VSN36 VIR36 UYV36 UOZ36 UFD36 TVH36 TLL36 TBP36 SRT36 SHX36 RYB36 ROF36 REJ36 QUN36 QKR36 QAV36 PQZ36 PHD36 OXH36 ONL36 ODP36 NTT36 NJX36 NAB36 MQF36 MGJ36 LWN36 LMR36 LCV36 KSZ36 KJD36 JZH36 JPL36 JFP36 IVT36 ILX36 ICB36 HSF36 HIJ36 GYN36 GOR36 GEV36 FUZ36 FLD36 FBH36 ERL36 EHP36 DXT36 DNX36 DEB36 CUF36 CKJ36 CAN36 BQR36 BGV36">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7:JY65567 TN65567:TU65567 ADJ65567:ADQ65567 ANF65567:ANM65567 AXB65567:AXI65567 BGX65567:BHE65567 BQT65567:BRA65567 CAP65567:CAW65567 CKL65567:CKS65567 CUH65567:CUO65567 DED65567:DEK65567 DNZ65567:DOG65567 DXV65567:DYC65567 EHR65567:EHY65567 ERN65567:ERU65567 FBJ65567:FBQ65567 FLF65567:FLM65567 FVB65567:FVI65567 GEX65567:GFE65567 GOT65567:GPA65567 GYP65567:GYW65567 HIL65567:HIS65567 HSH65567:HSO65567 ICD65567:ICK65567 ILZ65567:IMG65567 IVV65567:IWC65567 JFR65567:JFY65567 JPN65567:JPU65567 JZJ65567:JZQ65567 KJF65567:KJM65567 KTB65567:KTI65567 LCX65567:LDE65567 LMT65567:LNA65567 LWP65567:LWW65567 MGL65567:MGS65567 MQH65567:MQO65567 NAD65567:NAK65567 NJZ65567:NKG65567 NTV65567:NUC65567 ODR65567:ODY65567 ONN65567:ONU65567 OXJ65567:OXQ65567 PHF65567:PHM65567 PRB65567:PRI65567 QAX65567:QBE65567 QKT65567:QLA65567 QUP65567:QUW65567 REL65567:RES65567 ROH65567:ROO65567 RYD65567:RYK65567 SHZ65567:SIG65567 SRV65567:SSC65567 TBR65567:TBY65567 TLN65567:TLU65567 TVJ65567:TVQ65567 UFF65567:UFM65567 UPB65567:UPI65567 UYX65567:UZE65567 VIT65567:VJA65567 VSP65567:VSW65567 WCL65567:WCS65567 WMH65567:WMO65567 WWD65567:WWK65567 JR131103:JY131103 TN131103:TU131103 ADJ131103:ADQ131103 ANF131103:ANM131103 AXB131103:AXI131103 BGX131103:BHE131103 BQT131103:BRA131103 CAP131103:CAW131103 CKL131103:CKS131103 CUH131103:CUO131103 DED131103:DEK131103 DNZ131103:DOG131103 DXV131103:DYC131103 EHR131103:EHY131103 ERN131103:ERU131103 FBJ131103:FBQ131103 FLF131103:FLM131103 FVB131103:FVI131103 GEX131103:GFE131103 GOT131103:GPA131103 GYP131103:GYW131103 HIL131103:HIS131103 HSH131103:HSO131103 ICD131103:ICK131103 ILZ131103:IMG131103 IVV131103:IWC131103 JFR131103:JFY131103 JPN131103:JPU131103 JZJ131103:JZQ131103 KJF131103:KJM131103 KTB131103:KTI131103 LCX131103:LDE131103 LMT131103:LNA131103 LWP131103:LWW131103 MGL131103:MGS131103 MQH131103:MQO131103 NAD131103:NAK131103 NJZ131103:NKG131103 NTV131103:NUC131103 ODR131103:ODY131103 ONN131103:ONU131103 OXJ131103:OXQ131103 PHF131103:PHM131103 PRB131103:PRI131103 QAX131103:QBE131103 QKT131103:QLA131103 QUP131103:QUW131103 REL131103:RES131103 ROH131103:ROO131103 RYD131103:RYK131103 SHZ131103:SIG131103 SRV131103:SSC131103 TBR131103:TBY131103 TLN131103:TLU131103 TVJ131103:TVQ131103 UFF131103:UFM131103 UPB131103:UPI131103 UYX131103:UZE131103 VIT131103:VJA131103 VSP131103:VSW131103 WCL131103:WCS131103 WMH131103:WMO131103 WWD131103:WWK131103 JR196639:JY196639 TN196639:TU196639 ADJ196639:ADQ196639 ANF196639:ANM196639 AXB196639:AXI196639 BGX196639:BHE196639 BQT196639:BRA196639 CAP196639:CAW196639 CKL196639:CKS196639 CUH196639:CUO196639 DED196639:DEK196639 DNZ196639:DOG196639 DXV196639:DYC196639 EHR196639:EHY196639 ERN196639:ERU196639 FBJ196639:FBQ196639 FLF196639:FLM196639 FVB196639:FVI196639 GEX196639:GFE196639 GOT196639:GPA196639 GYP196639:GYW196639 HIL196639:HIS196639 HSH196639:HSO196639 ICD196639:ICK196639 ILZ196639:IMG196639 IVV196639:IWC196639 JFR196639:JFY196639 JPN196639:JPU196639 JZJ196639:JZQ196639 KJF196639:KJM196639 KTB196639:KTI196639 LCX196639:LDE196639 LMT196639:LNA196639 LWP196639:LWW196639 MGL196639:MGS196639 MQH196639:MQO196639 NAD196639:NAK196639 NJZ196639:NKG196639 NTV196639:NUC196639 ODR196639:ODY196639 ONN196639:ONU196639 OXJ196639:OXQ196639 PHF196639:PHM196639 PRB196639:PRI196639 QAX196639:QBE196639 QKT196639:QLA196639 QUP196639:QUW196639 REL196639:RES196639 ROH196639:ROO196639 RYD196639:RYK196639 SHZ196639:SIG196639 SRV196639:SSC196639 TBR196639:TBY196639 TLN196639:TLU196639 TVJ196639:TVQ196639 UFF196639:UFM196639 UPB196639:UPI196639 UYX196639:UZE196639 VIT196639:VJA196639 VSP196639:VSW196639 WCL196639:WCS196639 WMH196639:WMO196639 WWD196639:WWK196639 JR262175:JY262175 TN262175:TU262175 ADJ262175:ADQ262175 ANF262175:ANM262175 AXB262175:AXI262175 BGX262175:BHE262175 BQT262175:BRA262175 CAP262175:CAW262175 CKL262175:CKS262175 CUH262175:CUO262175 DED262175:DEK262175 DNZ262175:DOG262175 DXV262175:DYC262175 EHR262175:EHY262175 ERN262175:ERU262175 FBJ262175:FBQ262175 FLF262175:FLM262175 FVB262175:FVI262175 GEX262175:GFE262175 GOT262175:GPA262175 GYP262175:GYW262175 HIL262175:HIS262175 HSH262175:HSO262175 ICD262175:ICK262175 ILZ262175:IMG262175 IVV262175:IWC262175 JFR262175:JFY262175 JPN262175:JPU262175 JZJ262175:JZQ262175 KJF262175:KJM262175 KTB262175:KTI262175 LCX262175:LDE262175 LMT262175:LNA262175 LWP262175:LWW262175 MGL262175:MGS262175 MQH262175:MQO262175 NAD262175:NAK262175 NJZ262175:NKG262175 NTV262175:NUC262175 ODR262175:ODY262175 ONN262175:ONU262175 OXJ262175:OXQ262175 PHF262175:PHM262175 PRB262175:PRI262175 QAX262175:QBE262175 QKT262175:QLA262175 QUP262175:QUW262175 REL262175:RES262175 ROH262175:ROO262175 RYD262175:RYK262175 SHZ262175:SIG262175 SRV262175:SSC262175 TBR262175:TBY262175 TLN262175:TLU262175 TVJ262175:TVQ262175 UFF262175:UFM262175 UPB262175:UPI262175 UYX262175:UZE262175 VIT262175:VJA262175 VSP262175:VSW262175 WCL262175:WCS262175 WMH262175:WMO262175 WWD262175:WWK262175 JR327711:JY327711 TN327711:TU327711 ADJ327711:ADQ327711 ANF327711:ANM327711 AXB327711:AXI327711 BGX327711:BHE327711 BQT327711:BRA327711 CAP327711:CAW327711 CKL327711:CKS327711 CUH327711:CUO327711 DED327711:DEK327711 DNZ327711:DOG327711 DXV327711:DYC327711 EHR327711:EHY327711 ERN327711:ERU327711 FBJ327711:FBQ327711 FLF327711:FLM327711 FVB327711:FVI327711 GEX327711:GFE327711 GOT327711:GPA327711 GYP327711:GYW327711 HIL327711:HIS327711 HSH327711:HSO327711 ICD327711:ICK327711 ILZ327711:IMG327711 IVV327711:IWC327711 JFR327711:JFY327711 JPN327711:JPU327711 JZJ327711:JZQ327711 KJF327711:KJM327711 KTB327711:KTI327711 LCX327711:LDE327711 LMT327711:LNA327711 LWP327711:LWW327711 MGL327711:MGS327711 MQH327711:MQO327711 NAD327711:NAK327711 NJZ327711:NKG327711 NTV327711:NUC327711 ODR327711:ODY327711 ONN327711:ONU327711 OXJ327711:OXQ327711 PHF327711:PHM327711 PRB327711:PRI327711 QAX327711:QBE327711 QKT327711:QLA327711 QUP327711:QUW327711 REL327711:RES327711 ROH327711:ROO327711 RYD327711:RYK327711 SHZ327711:SIG327711 SRV327711:SSC327711 TBR327711:TBY327711 TLN327711:TLU327711 TVJ327711:TVQ327711 UFF327711:UFM327711 UPB327711:UPI327711 UYX327711:UZE327711 VIT327711:VJA327711 VSP327711:VSW327711 WCL327711:WCS327711 WMH327711:WMO327711 WWD327711:WWK327711 JR393247:JY393247 TN393247:TU393247 ADJ393247:ADQ393247 ANF393247:ANM393247 AXB393247:AXI393247 BGX393247:BHE393247 BQT393247:BRA393247 CAP393247:CAW393247 CKL393247:CKS393247 CUH393247:CUO393247 DED393247:DEK393247 DNZ393247:DOG393247 DXV393247:DYC393247 EHR393247:EHY393247 ERN393247:ERU393247 FBJ393247:FBQ393247 FLF393247:FLM393247 FVB393247:FVI393247 GEX393247:GFE393247 GOT393247:GPA393247 GYP393247:GYW393247 HIL393247:HIS393247 HSH393247:HSO393247 ICD393247:ICK393247 ILZ393247:IMG393247 IVV393247:IWC393247 JFR393247:JFY393247 JPN393247:JPU393247 JZJ393247:JZQ393247 KJF393247:KJM393247 KTB393247:KTI393247 LCX393247:LDE393247 LMT393247:LNA393247 LWP393247:LWW393247 MGL393247:MGS393247 MQH393247:MQO393247 NAD393247:NAK393247 NJZ393247:NKG393247 NTV393247:NUC393247 ODR393247:ODY393247 ONN393247:ONU393247 OXJ393247:OXQ393247 PHF393247:PHM393247 PRB393247:PRI393247 QAX393247:QBE393247 QKT393247:QLA393247 QUP393247:QUW393247 REL393247:RES393247 ROH393247:ROO393247 RYD393247:RYK393247 SHZ393247:SIG393247 SRV393247:SSC393247 TBR393247:TBY393247 TLN393247:TLU393247 TVJ393247:TVQ393247 UFF393247:UFM393247 UPB393247:UPI393247 UYX393247:UZE393247 VIT393247:VJA393247 VSP393247:VSW393247 WCL393247:WCS393247 WMH393247:WMO393247 WWD393247:WWK393247 JR458783:JY458783 TN458783:TU458783 ADJ458783:ADQ458783 ANF458783:ANM458783 AXB458783:AXI458783 BGX458783:BHE458783 BQT458783:BRA458783 CAP458783:CAW458783 CKL458783:CKS458783 CUH458783:CUO458783 DED458783:DEK458783 DNZ458783:DOG458783 DXV458783:DYC458783 EHR458783:EHY458783 ERN458783:ERU458783 FBJ458783:FBQ458783 FLF458783:FLM458783 FVB458783:FVI458783 GEX458783:GFE458783 GOT458783:GPA458783 GYP458783:GYW458783 HIL458783:HIS458783 HSH458783:HSO458783 ICD458783:ICK458783 ILZ458783:IMG458783 IVV458783:IWC458783 JFR458783:JFY458783 JPN458783:JPU458783 JZJ458783:JZQ458783 KJF458783:KJM458783 KTB458783:KTI458783 LCX458783:LDE458783 LMT458783:LNA458783 LWP458783:LWW458783 MGL458783:MGS458783 MQH458783:MQO458783 NAD458783:NAK458783 NJZ458783:NKG458783 NTV458783:NUC458783 ODR458783:ODY458783 ONN458783:ONU458783 OXJ458783:OXQ458783 PHF458783:PHM458783 PRB458783:PRI458783 QAX458783:QBE458783 QKT458783:QLA458783 QUP458783:QUW458783 REL458783:RES458783 ROH458783:ROO458783 RYD458783:RYK458783 SHZ458783:SIG458783 SRV458783:SSC458783 TBR458783:TBY458783 TLN458783:TLU458783 TVJ458783:TVQ458783 UFF458783:UFM458783 UPB458783:UPI458783 UYX458783:UZE458783 VIT458783:VJA458783 VSP458783:VSW458783 WCL458783:WCS458783 WMH458783:WMO458783 WWD458783:WWK458783 JR524319:JY524319 TN524319:TU524319 ADJ524319:ADQ524319 ANF524319:ANM524319 AXB524319:AXI524319 BGX524319:BHE524319 BQT524319:BRA524319 CAP524319:CAW524319 CKL524319:CKS524319 CUH524319:CUO524319 DED524319:DEK524319 DNZ524319:DOG524319 DXV524319:DYC524319 EHR524319:EHY524319 ERN524319:ERU524319 FBJ524319:FBQ524319 FLF524319:FLM524319 FVB524319:FVI524319 GEX524319:GFE524319 GOT524319:GPA524319 GYP524319:GYW524319 HIL524319:HIS524319 HSH524319:HSO524319 ICD524319:ICK524319 ILZ524319:IMG524319 IVV524319:IWC524319 JFR524319:JFY524319 JPN524319:JPU524319 JZJ524319:JZQ524319 KJF524319:KJM524319 KTB524319:KTI524319 LCX524319:LDE524319 LMT524319:LNA524319 LWP524319:LWW524319 MGL524319:MGS524319 MQH524319:MQO524319 NAD524319:NAK524319 NJZ524319:NKG524319 NTV524319:NUC524319 ODR524319:ODY524319 ONN524319:ONU524319 OXJ524319:OXQ524319 PHF524319:PHM524319 PRB524319:PRI524319 QAX524319:QBE524319 QKT524319:QLA524319 QUP524319:QUW524319 REL524319:RES524319 ROH524319:ROO524319 RYD524319:RYK524319 SHZ524319:SIG524319 SRV524319:SSC524319 TBR524319:TBY524319 TLN524319:TLU524319 TVJ524319:TVQ524319 UFF524319:UFM524319 UPB524319:UPI524319 UYX524319:UZE524319 VIT524319:VJA524319 VSP524319:VSW524319 WCL524319:WCS524319 WMH524319:WMO524319 WWD524319:WWK524319 JR589855:JY589855 TN589855:TU589855 ADJ589855:ADQ589855 ANF589855:ANM589855 AXB589855:AXI589855 BGX589855:BHE589855 BQT589855:BRA589855 CAP589855:CAW589855 CKL589855:CKS589855 CUH589855:CUO589855 DED589855:DEK589855 DNZ589855:DOG589855 DXV589855:DYC589855 EHR589855:EHY589855 ERN589855:ERU589855 FBJ589855:FBQ589855 FLF589855:FLM589855 FVB589855:FVI589855 GEX589855:GFE589855 GOT589855:GPA589855 GYP589855:GYW589855 HIL589855:HIS589855 HSH589855:HSO589855 ICD589855:ICK589855 ILZ589855:IMG589855 IVV589855:IWC589855 JFR589855:JFY589855 JPN589855:JPU589855 JZJ589855:JZQ589855 KJF589855:KJM589855 KTB589855:KTI589855 LCX589855:LDE589855 LMT589855:LNA589855 LWP589855:LWW589855 MGL589855:MGS589855 MQH589855:MQO589855 NAD589855:NAK589855 NJZ589855:NKG589855 NTV589855:NUC589855 ODR589855:ODY589855 ONN589855:ONU589855 OXJ589855:OXQ589855 PHF589855:PHM589855 PRB589855:PRI589855 QAX589855:QBE589855 QKT589855:QLA589855 QUP589855:QUW589855 REL589855:RES589855 ROH589855:ROO589855 RYD589855:RYK589855 SHZ589855:SIG589855 SRV589855:SSC589855 TBR589855:TBY589855 TLN589855:TLU589855 TVJ589855:TVQ589855 UFF589855:UFM589855 UPB589855:UPI589855 UYX589855:UZE589855 VIT589855:VJA589855 VSP589855:VSW589855 WCL589855:WCS589855 WMH589855:WMO589855 WWD589855:WWK589855 JR655391:JY655391 TN655391:TU655391 ADJ655391:ADQ655391 ANF655391:ANM655391 AXB655391:AXI655391 BGX655391:BHE655391 BQT655391:BRA655391 CAP655391:CAW655391 CKL655391:CKS655391 CUH655391:CUO655391 DED655391:DEK655391 DNZ655391:DOG655391 DXV655391:DYC655391 EHR655391:EHY655391 ERN655391:ERU655391 FBJ655391:FBQ655391 FLF655391:FLM655391 FVB655391:FVI655391 GEX655391:GFE655391 GOT655391:GPA655391 GYP655391:GYW655391 HIL655391:HIS655391 HSH655391:HSO655391 ICD655391:ICK655391 ILZ655391:IMG655391 IVV655391:IWC655391 JFR655391:JFY655391 JPN655391:JPU655391 JZJ655391:JZQ655391 KJF655391:KJM655391 KTB655391:KTI655391 LCX655391:LDE655391 LMT655391:LNA655391 LWP655391:LWW655391 MGL655391:MGS655391 MQH655391:MQO655391 NAD655391:NAK655391 NJZ655391:NKG655391 NTV655391:NUC655391 ODR655391:ODY655391 ONN655391:ONU655391 OXJ655391:OXQ655391 PHF655391:PHM655391 PRB655391:PRI655391 QAX655391:QBE655391 QKT655391:QLA655391 QUP655391:QUW655391 REL655391:RES655391 ROH655391:ROO655391 RYD655391:RYK655391 SHZ655391:SIG655391 SRV655391:SSC655391 TBR655391:TBY655391 TLN655391:TLU655391 TVJ655391:TVQ655391 UFF655391:UFM655391 UPB655391:UPI655391 UYX655391:UZE655391 VIT655391:VJA655391 VSP655391:VSW655391 WCL655391:WCS655391 WMH655391:WMO655391 WWD655391:WWK655391 JR720927:JY720927 TN720927:TU720927 ADJ720927:ADQ720927 ANF720927:ANM720927 AXB720927:AXI720927 BGX720927:BHE720927 BQT720927:BRA720927 CAP720927:CAW720927 CKL720927:CKS720927 CUH720927:CUO720927 DED720927:DEK720927 DNZ720927:DOG720927 DXV720927:DYC720927 EHR720927:EHY720927 ERN720927:ERU720927 FBJ720927:FBQ720927 FLF720927:FLM720927 FVB720927:FVI720927 GEX720927:GFE720927 GOT720927:GPA720927 GYP720927:GYW720927 HIL720927:HIS720927 HSH720927:HSO720927 ICD720927:ICK720927 ILZ720927:IMG720927 IVV720927:IWC720927 JFR720927:JFY720927 JPN720927:JPU720927 JZJ720927:JZQ720927 KJF720927:KJM720927 KTB720927:KTI720927 LCX720927:LDE720927 LMT720927:LNA720927 LWP720927:LWW720927 MGL720927:MGS720927 MQH720927:MQO720927 NAD720927:NAK720927 NJZ720927:NKG720927 NTV720927:NUC720927 ODR720927:ODY720927 ONN720927:ONU720927 OXJ720927:OXQ720927 PHF720927:PHM720927 PRB720927:PRI720927 QAX720927:QBE720927 QKT720927:QLA720927 QUP720927:QUW720927 REL720927:RES720927 ROH720927:ROO720927 RYD720927:RYK720927 SHZ720927:SIG720927 SRV720927:SSC720927 TBR720927:TBY720927 TLN720927:TLU720927 TVJ720927:TVQ720927 UFF720927:UFM720927 UPB720927:UPI720927 UYX720927:UZE720927 VIT720927:VJA720927 VSP720927:VSW720927 WCL720927:WCS720927 WMH720927:WMO720927 WWD720927:WWK720927 JR786463:JY786463 TN786463:TU786463 ADJ786463:ADQ786463 ANF786463:ANM786463 AXB786463:AXI786463 BGX786463:BHE786463 BQT786463:BRA786463 CAP786463:CAW786463 CKL786463:CKS786463 CUH786463:CUO786463 DED786463:DEK786463 DNZ786463:DOG786463 DXV786463:DYC786463 EHR786463:EHY786463 ERN786463:ERU786463 FBJ786463:FBQ786463 FLF786463:FLM786463 FVB786463:FVI786463 GEX786463:GFE786463 GOT786463:GPA786463 GYP786463:GYW786463 HIL786463:HIS786463 HSH786463:HSO786463 ICD786463:ICK786463 ILZ786463:IMG786463 IVV786463:IWC786463 JFR786463:JFY786463 JPN786463:JPU786463 JZJ786463:JZQ786463 KJF786463:KJM786463 KTB786463:KTI786463 LCX786463:LDE786463 LMT786463:LNA786463 LWP786463:LWW786463 MGL786463:MGS786463 MQH786463:MQO786463 NAD786463:NAK786463 NJZ786463:NKG786463 NTV786463:NUC786463 ODR786463:ODY786463 ONN786463:ONU786463 OXJ786463:OXQ786463 PHF786463:PHM786463 PRB786463:PRI786463 QAX786463:QBE786463 QKT786463:QLA786463 QUP786463:QUW786463 REL786463:RES786463 ROH786463:ROO786463 RYD786463:RYK786463 SHZ786463:SIG786463 SRV786463:SSC786463 TBR786463:TBY786463 TLN786463:TLU786463 TVJ786463:TVQ786463 UFF786463:UFM786463 UPB786463:UPI786463 UYX786463:UZE786463 VIT786463:VJA786463 VSP786463:VSW786463 WCL786463:WCS786463 WMH786463:WMO786463 WWD786463:WWK786463 JR851999:JY851999 TN851999:TU851999 ADJ851999:ADQ851999 ANF851999:ANM851999 AXB851999:AXI851999 BGX851999:BHE851999 BQT851999:BRA851999 CAP851999:CAW851999 CKL851999:CKS851999 CUH851999:CUO851999 DED851999:DEK851999 DNZ851999:DOG851999 DXV851999:DYC851999 EHR851999:EHY851999 ERN851999:ERU851999 FBJ851999:FBQ851999 FLF851999:FLM851999 FVB851999:FVI851999 GEX851999:GFE851999 GOT851999:GPA851999 GYP851999:GYW851999 HIL851999:HIS851999 HSH851999:HSO851999 ICD851999:ICK851999 ILZ851999:IMG851999 IVV851999:IWC851999 JFR851999:JFY851999 JPN851999:JPU851999 JZJ851999:JZQ851999 KJF851999:KJM851999 KTB851999:KTI851999 LCX851999:LDE851999 LMT851999:LNA851999 LWP851999:LWW851999 MGL851999:MGS851999 MQH851999:MQO851999 NAD851999:NAK851999 NJZ851999:NKG851999 NTV851999:NUC851999 ODR851999:ODY851999 ONN851999:ONU851999 OXJ851999:OXQ851999 PHF851999:PHM851999 PRB851999:PRI851999 QAX851999:QBE851999 QKT851999:QLA851999 QUP851999:QUW851999 REL851999:RES851999 ROH851999:ROO851999 RYD851999:RYK851999 SHZ851999:SIG851999 SRV851999:SSC851999 TBR851999:TBY851999 TLN851999:TLU851999 TVJ851999:TVQ851999 UFF851999:UFM851999 UPB851999:UPI851999 UYX851999:UZE851999 VIT851999:VJA851999 VSP851999:VSW851999 WCL851999:WCS851999 WMH851999:WMO851999 WWD851999:WWK851999 JR917535:JY917535 TN917535:TU917535 ADJ917535:ADQ917535 ANF917535:ANM917535 AXB917535:AXI917535 BGX917535:BHE917535 BQT917535:BRA917535 CAP917535:CAW917535 CKL917535:CKS917535 CUH917535:CUO917535 DED917535:DEK917535 DNZ917535:DOG917535 DXV917535:DYC917535 EHR917535:EHY917535 ERN917535:ERU917535 FBJ917535:FBQ917535 FLF917535:FLM917535 FVB917535:FVI917535 GEX917535:GFE917535 GOT917535:GPA917535 GYP917535:GYW917535 HIL917535:HIS917535 HSH917535:HSO917535 ICD917535:ICK917535 ILZ917535:IMG917535 IVV917535:IWC917535 JFR917535:JFY917535 JPN917535:JPU917535 JZJ917535:JZQ917535 KJF917535:KJM917535 KTB917535:KTI917535 LCX917535:LDE917535 LMT917535:LNA917535 LWP917535:LWW917535 MGL917535:MGS917535 MQH917535:MQO917535 NAD917535:NAK917535 NJZ917535:NKG917535 NTV917535:NUC917535 ODR917535:ODY917535 ONN917535:ONU917535 OXJ917535:OXQ917535 PHF917535:PHM917535 PRB917535:PRI917535 QAX917535:QBE917535 QKT917535:QLA917535 QUP917535:QUW917535 REL917535:RES917535 ROH917535:ROO917535 RYD917535:RYK917535 SHZ917535:SIG917535 SRV917535:SSC917535 TBR917535:TBY917535 TLN917535:TLU917535 TVJ917535:TVQ917535 UFF917535:UFM917535 UPB917535:UPI917535 UYX917535:UZE917535 VIT917535:VJA917535 VSP917535:VSW917535 WCL917535:WCS917535 WMH917535:WMO917535 WWD917535:WWK917535 WWD983071:WWK983071 JR983071:JY983071 TN983071:TU983071 ADJ983071:ADQ983071 ANF983071:ANM983071 AXB983071:AXI983071 BGX983071:BHE983071 BQT983071:BRA983071 CAP983071:CAW983071 CKL983071:CKS983071 CUH983071:CUO983071 DED983071:DEK983071 DNZ983071:DOG983071 DXV983071:DYC983071 EHR983071:EHY983071 ERN983071:ERU983071 FBJ983071:FBQ983071 FLF983071:FLM983071 FVB983071:FVI983071 GEX983071:GFE983071 GOT983071:GPA983071 GYP983071:GYW983071 HIL983071:HIS983071 HSH983071:HSO983071 ICD983071:ICK983071 ILZ983071:IMG983071 IVV983071:IWC983071 JFR983071:JFY983071 JPN983071:JPU983071 JZJ983071:JZQ983071 KJF983071:KJM983071 KTB983071:KTI983071 LCX983071:LDE983071 LMT983071:LNA983071 LWP983071:LWW983071 MGL983071:MGS983071 MQH983071:MQO983071 NAD983071:NAK983071 NJZ983071:NKG983071 NTV983071:NUC983071 ODR983071:ODY983071 ONN983071:ONU983071 OXJ983071:OXQ983071 PHF983071:PHM983071 PRB983071:PRI983071 QAX983071:QBE983071 QKT983071:QLA983071 QUP983071:QUW983071 REL983071:RES983071 ROH983071:ROO983071 RYD983071:RYK983071 SHZ983071:SIG983071 SRV983071:SSC983071 TBR983071:TBY983071 TLN983071:TLU983071 TVJ983071:TVQ983071 UFF983071:UFM983071 UPB983071:UPI983071 UYX983071:UZE983071 VIT983071:VJA983071 VSP983071:VSW983071 WCL983071:WCS983071 WMH983071:WMO983071 O917535:AC917535 O851999:AC851999 O786463:AC786463 O720927:AC720927 O655391:AC655391 O589855:AC589855 O524319:AC524319 O458783:AC458783 O393247:AC393247 O327711:AC327711 O262175:AC262175 O196639:AC196639 O131103:AC131103 O65567:AC65567 O983071:AC983071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WCL31:WCS31 VSP31:VSW31 UYX31:UZE31 VIT31:VJA31 UFF31:UFM31 WWD31:WWK31 WMH31:WMO31 UPB31:UPI31 JR31:JY31 TN31:TU31 ADJ31:ADQ31 ANF31:ANM31 AXB31:AXI31 BGX31:BHE31 BQT31:BRA31 CAP31:CAW31 CKL31:CKS31 CUH31:CUO31 DED31:DEK31 DNZ31:DOG31 DXV31:DYC31 EHR31:EHY31 ERN31:ERU31 FBJ31:FBQ31 FLF31:FLM31 FVB31:FVI31 GEX31:GFE31 GOT31:GPA31 GYP31:GYW31 HIL31:HIS31 HSH31:HSO31 ICD31:ICK31 ILZ31:IMG31 IVV31:IWC31 JFR31:JFY31 JPN31:JPU31 JZJ31:JZQ31 KJF31:KJM31 KTB31:KTI31 LCX31:LDE31 LMT31:LNA31 LWP31:LWW31 MGL31:MGS31 MQH31:MQO31 NAD31:NAK31 NJZ31:NKG31 NTV31:NUC31 ODR31:ODY31 ONN31:ONU31 OXJ31:OXQ31 PHF31:PHM31 PRB31:PRI31 QAX31:QBE31 QKT31:QLA31 QUP31:QUW31 REL31:RES31 ROH31:ROO31 RYD31:RYK31 SHZ31:SIG31 SRV31:SSC31 TBR31:TBY31 TLN31:TLU31 TVJ31:TVQ31 WCL35:WCS35 VSP35:VSW35 UYX35:UZE35 VIT35:VJA35 UFF35:UFM35 WWD35:WWK35 WMH35:WMO35 UPB35:UPI35 JR35:JY35 TN35:TU35 ADJ35:ADQ35 ANF35:ANM35 AXB35:AXI35 BGX35:BHE35 BQT35:BRA35 CAP35:CAW35 CKL35:CKS35 CUH35:CUO35 DED35:DEK35 DNZ35:DOG35 DXV35:DYC35 EHR35:EHY35 ERN35:ERU35 FBJ35:FBQ35 FLF35:FLM35 FVB35:FVI35 GEX35:GFE35 GOT35:GPA35 GYP35:GYW35 HIL35:HIS35 HSH35:HSO35 ICD35:ICK35 ILZ35:IMG35 IVV35:IWC35 JFR35:JFY35 JPN35:JPU35 JZJ35:JZQ35 KJF35:KJM35 KTB35:KTI35 LCX35:LDE35 LMT35:LNA35 LWP35:LWW35 MGL35:MGS35 MQH35:MQO35 NAD35:NAK35 NJZ35:NKG35 NTV35:NUC35 ODR35:ODY35 ONN35:ONU35 OXJ35:OXQ35 PHF35:PHM35 PRB35:PRI35 QAX35:QBE35 QKT35:QLA35 QUP35:QUW35 REL35:RES35 ROH35:ROO35 RYD35:RYK35 SHZ35:SIG35 SRV35:SSC35 TBR35:TBY35 TLN35:TLU35 TVJ35:TVQ35">
      <formula1>kind_of_cons</formula1>
    </dataValidation>
    <dataValidation type="textLength" operator="lessThanOrEqual" allowBlank="1" showInputMessage="1" showErrorMessage="1" errorTitle="Ошибка" error="Допускается ввод не более 900 символов!" sqref="WWL983066:WWL983073 WMP983066:WMP983073 AD65562:AD65569 JZ65562:JZ65569 TV65562:TV65569 ADR65562:ADR65569 ANN65562:ANN65569 AXJ65562:AXJ65569 BHF65562:BHF65569 BRB65562:BRB65569 CAX65562:CAX65569 CKT65562:CKT65569 CUP65562:CUP65569 DEL65562:DEL65569 DOH65562:DOH65569 DYD65562:DYD65569 EHZ65562:EHZ65569 ERV65562:ERV65569 FBR65562:FBR65569 FLN65562:FLN65569 FVJ65562:FVJ65569 GFF65562:GFF65569 GPB65562:GPB65569 GYX65562:GYX65569 HIT65562:HIT65569 HSP65562:HSP65569 ICL65562:ICL65569 IMH65562:IMH65569 IWD65562:IWD65569 JFZ65562:JFZ65569 JPV65562:JPV65569 JZR65562:JZR65569 KJN65562:KJN65569 KTJ65562:KTJ65569 LDF65562:LDF65569 LNB65562:LNB65569 LWX65562:LWX65569 MGT65562:MGT65569 MQP65562:MQP65569 NAL65562:NAL65569 NKH65562:NKH65569 NUD65562:NUD65569 ODZ65562:ODZ65569 ONV65562:ONV65569 OXR65562:OXR65569 PHN65562:PHN65569 PRJ65562:PRJ65569 QBF65562:QBF65569 QLB65562:QLB65569 QUX65562:QUX65569 RET65562:RET65569 ROP65562:ROP65569 RYL65562:RYL65569 SIH65562:SIH65569 SSD65562:SSD65569 TBZ65562:TBZ65569 TLV65562:TLV65569 TVR65562:TVR65569 UFN65562:UFN65569 UPJ65562:UPJ65569 UZF65562:UZF65569 VJB65562:VJB65569 VSX65562:VSX65569 WCT65562:WCT65569 WMP65562:WMP65569 WWL65562:WWL65569 AD131098:AD131105 JZ131098:JZ131105 TV131098:TV131105 ADR131098:ADR131105 ANN131098:ANN131105 AXJ131098:AXJ131105 BHF131098:BHF131105 BRB131098:BRB131105 CAX131098:CAX131105 CKT131098:CKT131105 CUP131098:CUP131105 DEL131098:DEL131105 DOH131098:DOH131105 DYD131098:DYD131105 EHZ131098:EHZ131105 ERV131098:ERV131105 FBR131098:FBR131105 FLN131098:FLN131105 FVJ131098:FVJ131105 GFF131098:GFF131105 GPB131098:GPB131105 GYX131098:GYX131105 HIT131098:HIT131105 HSP131098:HSP131105 ICL131098:ICL131105 IMH131098:IMH131105 IWD131098:IWD131105 JFZ131098:JFZ131105 JPV131098:JPV131105 JZR131098:JZR131105 KJN131098:KJN131105 KTJ131098:KTJ131105 LDF131098:LDF131105 LNB131098:LNB131105 LWX131098:LWX131105 MGT131098:MGT131105 MQP131098:MQP131105 NAL131098:NAL131105 NKH131098:NKH131105 NUD131098:NUD131105 ODZ131098:ODZ131105 ONV131098:ONV131105 OXR131098:OXR131105 PHN131098:PHN131105 PRJ131098:PRJ131105 QBF131098:QBF131105 QLB131098:QLB131105 QUX131098:QUX131105 RET131098:RET131105 ROP131098:ROP131105 RYL131098:RYL131105 SIH131098:SIH131105 SSD131098:SSD131105 TBZ131098:TBZ131105 TLV131098:TLV131105 TVR131098:TVR131105 UFN131098:UFN131105 UPJ131098:UPJ131105 UZF131098:UZF131105 VJB131098:VJB131105 VSX131098:VSX131105 WCT131098:WCT131105 WMP131098:WMP131105 WWL131098:WWL131105 AD196634:AD196641 JZ196634:JZ196641 TV196634:TV196641 ADR196634:ADR196641 ANN196634:ANN196641 AXJ196634:AXJ196641 BHF196634:BHF196641 BRB196634:BRB196641 CAX196634:CAX196641 CKT196634:CKT196641 CUP196634:CUP196641 DEL196634:DEL196641 DOH196634:DOH196641 DYD196634:DYD196641 EHZ196634:EHZ196641 ERV196634:ERV196641 FBR196634:FBR196641 FLN196634:FLN196641 FVJ196634:FVJ196641 GFF196634:GFF196641 GPB196634:GPB196641 GYX196634:GYX196641 HIT196634:HIT196641 HSP196634:HSP196641 ICL196634:ICL196641 IMH196634:IMH196641 IWD196634:IWD196641 JFZ196634:JFZ196641 JPV196634:JPV196641 JZR196634:JZR196641 KJN196634:KJN196641 KTJ196634:KTJ196641 LDF196634:LDF196641 LNB196634:LNB196641 LWX196634:LWX196641 MGT196634:MGT196641 MQP196634:MQP196641 NAL196634:NAL196641 NKH196634:NKH196641 NUD196634:NUD196641 ODZ196634:ODZ196641 ONV196634:ONV196641 OXR196634:OXR196641 PHN196634:PHN196641 PRJ196634:PRJ196641 QBF196634:QBF196641 QLB196634:QLB196641 QUX196634:QUX196641 RET196634:RET196641 ROP196634:ROP196641 RYL196634:RYL196641 SIH196634:SIH196641 SSD196634:SSD196641 TBZ196634:TBZ196641 TLV196634:TLV196641 TVR196634:TVR196641 UFN196634:UFN196641 UPJ196634:UPJ196641 UZF196634:UZF196641 VJB196634:VJB196641 VSX196634:VSX196641 WCT196634:WCT196641 WMP196634:WMP196641 WWL196634:WWL196641 AD262170:AD262177 JZ262170:JZ262177 TV262170:TV262177 ADR262170:ADR262177 ANN262170:ANN262177 AXJ262170:AXJ262177 BHF262170:BHF262177 BRB262170:BRB262177 CAX262170:CAX262177 CKT262170:CKT262177 CUP262170:CUP262177 DEL262170:DEL262177 DOH262170:DOH262177 DYD262170:DYD262177 EHZ262170:EHZ262177 ERV262170:ERV262177 FBR262170:FBR262177 FLN262170:FLN262177 FVJ262170:FVJ262177 GFF262170:GFF262177 GPB262170:GPB262177 GYX262170:GYX262177 HIT262170:HIT262177 HSP262170:HSP262177 ICL262170:ICL262177 IMH262170:IMH262177 IWD262170:IWD262177 JFZ262170:JFZ262177 JPV262170:JPV262177 JZR262170:JZR262177 KJN262170:KJN262177 KTJ262170:KTJ262177 LDF262170:LDF262177 LNB262170:LNB262177 LWX262170:LWX262177 MGT262170:MGT262177 MQP262170:MQP262177 NAL262170:NAL262177 NKH262170:NKH262177 NUD262170:NUD262177 ODZ262170:ODZ262177 ONV262170:ONV262177 OXR262170:OXR262177 PHN262170:PHN262177 PRJ262170:PRJ262177 QBF262170:QBF262177 QLB262170:QLB262177 QUX262170:QUX262177 RET262170:RET262177 ROP262170:ROP262177 RYL262170:RYL262177 SIH262170:SIH262177 SSD262170:SSD262177 TBZ262170:TBZ262177 TLV262170:TLV262177 TVR262170:TVR262177 UFN262170:UFN262177 UPJ262170:UPJ262177 UZF262170:UZF262177 VJB262170:VJB262177 VSX262170:VSX262177 WCT262170:WCT262177 WMP262170:WMP262177 WWL262170:WWL262177 AD327706:AD327713 JZ327706:JZ327713 TV327706:TV327713 ADR327706:ADR327713 ANN327706:ANN327713 AXJ327706:AXJ327713 BHF327706:BHF327713 BRB327706:BRB327713 CAX327706:CAX327713 CKT327706:CKT327713 CUP327706:CUP327713 DEL327706:DEL327713 DOH327706:DOH327713 DYD327706:DYD327713 EHZ327706:EHZ327713 ERV327706:ERV327713 FBR327706:FBR327713 FLN327706:FLN327713 FVJ327706:FVJ327713 GFF327706:GFF327713 GPB327706:GPB327713 GYX327706:GYX327713 HIT327706:HIT327713 HSP327706:HSP327713 ICL327706:ICL327713 IMH327706:IMH327713 IWD327706:IWD327713 JFZ327706:JFZ327713 JPV327706:JPV327713 JZR327706:JZR327713 KJN327706:KJN327713 KTJ327706:KTJ327713 LDF327706:LDF327713 LNB327706:LNB327713 LWX327706:LWX327713 MGT327706:MGT327713 MQP327706:MQP327713 NAL327706:NAL327713 NKH327706:NKH327713 NUD327706:NUD327713 ODZ327706:ODZ327713 ONV327706:ONV327713 OXR327706:OXR327713 PHN327706:PHN327713 PRJ327706:PRJ327713 QBF327706:QBF327713 QLB327706:QLB327713 QUX327706:QUX327713 RET327706:RET327713 ROP327706:ROP327713 RYL327706:RYL327713 SIH327706:SIH327713 SSD327706:SSD327713 TBZ327706:TBZ327713 TLV327706:TLV327713 TVR327706:TVR327713 UFN327706:UFN327713 UPJ327706:UPJ327713 UZF327706:UZF327713 VJB327706:VJB327713 VSX327706:VSX327713 WCT327706:WCT327713 WMP327706:WMP327713 WWL327706:WWL327713 AD393242:AD393249 JZ393242:JZ393249 TV393242:TV393249 ADR393242:ADR393249 ANN393242:ANN393249 AXJ393242:AXJ393249 BHF393242:BHF393249 BRB393242:BRB393249 CAX393242:CAX393249 CKT393242:CKT393249 CUP393242:CUP393249 DEL393242:DEL393249 DOH393242:DOH393249 DYD393242:DYD393249 EHZ393242:EHZ393249 ERV393242:ERV393249 FBR393242:FBR393249 FLN393242:FLN393249 FVJ393242:FVJ393249 GFF393242:GFF393249 GPB393242:GPB393249 GYX393242:GYX393249 HIT393242:HIT393249 HSP393242:HSP393249 ICL393242:ICL393249 IMH393242:IMH393249 IWD393242:IWD393249 JFZ393242:JFZ393249 JPV393242:JPV393249 JZR393242:JZR393249 KJN393242:KJN393249 KTJ393242:KTJ393249 LDF393242:LDF393249 LNB393242:LNB393249 LWX393242:LWX393249 MGT393242:MGT393249 MQP393242:MQP393249 NAL393242:NAL393249 NKH393242:NKH393249 NUD393242:NUD393249 ODZ393242:ODZ393249 ONV393242:ONV393249 OXR393242:OXR393249 PHN393242:PHN393249 PRJ393242:PRJ393249 QBF393242:QBF393249 QLB393242:QLB393249 QUX393242:QUX393249 RET393242:RET393249 ROP393242:ROP393249 RYL393242:RYL393249 SIH393242:SIH393249 SSD393242:SSD393249 TBZ393242:TBZ393249 TLV393242:TLV393249 TVR393242:TVR393249 UFN393242:UFN393249 UPJ393242:UPJ393249 UZF393242:UZF393249 VJB393242:VJB393249 VSX393242:VSX393249 WCT393242:WCT393249 WMP393242:WMP393249 WWL393242:WWL393249 AD458778:AD458785 JZ458778:JZ458785 TV458778:TV458785 ADR458778:ADR458785 ANN458778:ANN458785 AXJ458778:AXJ458785 BHF458778:BHF458785 BRB458778:BRB458785 CAX458778:CAX458785 CKT458778:CKT458785 CUP458778:CUP458785 DEL458778:DEL458785 DOH458778:DOH458785 DYD458778:DYD458785 EHZ458778:EHZ458785 ERV458778:ERV458785 FBR458778:FBR458785 FLN458778:FLN458785 FVJ458778:FVJ458785 GFF458778:GFF458785 GPB458778:GPB458785 GYX458778:GYX458785 HIT458778:HIT458785 HSP458778:HSP458785 ICL458778:ICL458785 IMH458778:IMH458785 IWD458778:IWD458785 JFZ458778:JFZ458785 JPV458778:JPV458785 JZR458778:JZR458785 KJN458778:KJN458785 KTJ458778:KTJ458785 LDF458778:LDF458785 LNB458778:LNB458785 LWX458778:LWX458785 MGT458778:MGT458785 MQP458778:MQP458785 NAL458778:NAL458785 NKH458778:NKH458785 NUD458778:NUD458785 ODZ458778:ODZ458785 ONV458778:ONV458785 OXR458778:OXR458785 PHN458778:PHN458785 PRJ458778:PRJ458785 QBF458778:QBF458785 QLB458778:QLB458785 QUX458778:QUX458785 RET458778:RET458785 ROP458778:ROP458785 RYL458778:RYL458785 SIH458778:SIH458785 SSD458778:SSD458785 TBZ458778:TBZ458785 TLV458778:TLV458785 TVR458778:TVR458785 UFN458778:UFN458785 UPJ458778:UPJ458785 UZF458778:UZF458785 VJB458778:VJB458785 VSX458778:VSX458785 WCT458778:WCT458785 WMP458778:WMP458785 WWL458778:WWL458785 AD524314:AD524321 JZ524314:JZ524321 TV524314:TV524321 ADR524314:ADR524321 ANN524314:ANN524321 AXJ524314:AXJ524321 BHF524314:BHF524321 BRB524314:BRB524321 CAX524314:CAX524321 CKT524314:CKT524321 CUP524314:CUP524321 DEL524314:DEL524321 DOH524314:DOH524321 DYD524314:DYD524321 EHZ524314:EHZ524321 ERV524314:ERV524321 FBR524314:FBR524321 FLN524314:FLN524321 FVJ524314:FVJ524321 GFF524314:GFF524321 GPB524314:GPB524321 GYX524314:GYX524321 HIT524314:HIT524321 HSP524314:HSP524321 ICL524314:ICL524321 IMH524314:IMH524321 IWD524314:IWD524321 JFZ524314:JFZ524321 JPV524314:JPV524321 JZR524314:JZR524321 KJN524314:KJN524321 KTJ524314:KTJ524321 LDF524314:LDF524321 LNB524314:LNB524321 LWX524314:LWX524321 MGT524314:MGT524321 MQP524314:MQP524321 NAL524314:NAL524321 NKH524314:NKH524321 NUD524314:NUD524321 ODZ524314:ODZ524321 ONV524314:ONV524321 OXR524314:OXR524321 PHN524314:PHN524321 PRJ524314:PRJ524321 QBF524314:QBF524321 QLB524314:QLB524321 QUX524314:QUX524321 RET524314:RET524321 ROP524314:ROP524321 RYL524314:RYL524321 SIH524314:SIH524321 SSD524314:SSD524321 TBZ524314:TBZ524321 TLV524314:TLV524321 TVR524314:TVR524321 UFN524314:UFN524321 UPJ524314:UPJ524321 UZF524314:UZF524321 VJB524314:VJB524321 VSX524314:VSX524321 WCT524314:WCT524321 WMP524314:WMP524321 WWL524314:WWL524321 AD589850:AD589857 JZ589850:JZ589857 TV589850:TV589857 ADR589850:ADR589857 ANN589850:ANN589857 AXJ589850:AXJ589857 BHF589850:BHF589857 BRB589850:BRB589857 CAX589850:CAX589857 CKT589850:CKT589857 CUP589850:CUP589857 DEL589850:DEL589857 DOH589850:DOH589857 DYD589850:DYD589857 EHZ589850:EHZ589857 ERV589850:ERV589857 FBR589850:FBR589857 FLN589850:FLN589857 FVJ589850:FVJ589857 GFF589850:GFF589857 GPB589850:GPB589857 GYX589850:GYX589857 HIT589850:HIT589857 HSP589850:HSP589857 ICL589850:ICL589857 IMH589850:IMH589857 IWD589850:IWD589857 JFZ589850:JFZ589857 JPV589850:JPV589857 JZR589850:JZR589857 KJN589850:KJN589857 KTJ589850:KTJ589857 LDF589850:LDF589857 LNB589850:LNB589857 LWX589850:LWX589857 MGT589850:MGT589857 MQP589850:MQP589857 NAL589850:NAL589857 NKH589850:NKH589857 NUD589850:NUD589857 ODZ589850:ODZ589857 ONV589850:ONV589857 OXR589850:OXR589857 PHN589850:PHN589857 PRJ589850:PRJ589857 QBF589850:QBF589857 QLB589850:QLB589857 QUX589850:QUX589857 RET589850:RET589857 ROP589850:ROP589857 RYL589850:RYL589857 SIH589850:SIH589857 SSD589850:SSD589857 TBZ589850:TBZ589857 TLV589850:TLV589857 TVR589850:TVR589857 UFN589850:UFN589857 UPJ589850:UPJ589857 UZF589850:UZF589857 VJB589850:VJB589857 VSX589850:VSX589857 WCT589850:WCT589857 WMP589850:WMP589857 WWL589850:WWL589857 AD655386:AD655393 JZ655386:JZ655393 TV655386:TV655393 ADR655386:ADR655393 ANN655386:ANN655393 AXJ655386:AXJ655393 BHF655386:BHF655393 BRB655386:BRB655393 CAX655386:CAX655393 CKT655386:CKT655393 CUP655386:CUP655393 DEL655386:DEL655393 DOH655386:DOH655393 DYD655386:DYD655393 EHZ655386:EHZ655393 ERV655386:ERV655393 FBR655386:FBR655393 FLN655386:FLN655393 FVJ655386:FVJ655393 GFF655386:GFF655393 GPB655386:GPB655393 GYX655386:GYX655393 HIT655386:HIT655393 HSP655386:HSP655393 ICL655386:ICL655393 IMH655386:IMH655393 IWD655386:IWD655393 JFZ655386:JFZ655393 JPV655386:JPV655393 JZR655386:JZR655393 KJN655386:KJN655393 KTJ655386:KTJ655393 LDF655386:LDF655393 LNB655386:LNB655393 LWX655386:LWX655393 MGT655386:MGT655393 MQP655386:MQP655393 NAL655386:NAL655393 NKH655386:NKH655393 NUD655386:NUD655393 ODZ655386:ODZ655393 ONV655386:ONV655393 OXR655386:OXR655393 PHN655386:PHN655393 PRJ655386:PRJ655393 QBF655386:QBF655393 QLB655386:QLB655393 QUX655386:QUX655393 RET655386:RET655393 ROP655386:ROP655393 RYL655386:RYL655393 SIH655386:SIH655393 SSD655386:SSD655393 TBZ655386:TBZ655393 TLV655386:TLV655393 TVR655386:TVR655393 UFN655386:UFN655393 UPJ655386:UPJ655393 UZF655386:UZF655393 VJB655386:VJB655393 VSX655386:VSX655393 WCT655386:WCT655393 WMP655386:WMP655393 WWL655386:WWL655393 AD720922:AD720929 JZ720922:JZ720929 TV720922:TV720929 ADR720922:ADR720929 ANN720922:ANN720929 AXJ720922:AXJ720929 BHF720922:BHF720929 BRB720922:BRB720929 CAX720922:CAX720929 CKT720922:CKT720929 CUP720922:CUP720929 DEL720922:DEL720929 DOH720922:DOH720929 DYD720922:DYD720929 EHZ720922:EHZ720929 ERV720922:ERV720929 FBR720922:FBR720929 FLN720922:FLN720929 FVJ720922:FVJ720929 GFF720922:GFF720929 GPB720922:GPB720929 GYX720922:GYX720929 HIT720922:HIT720929 HSP720922:HSP720929 ICL720922:ICL720929 IMH720922:IMH720929 IWD720922:IWD720929 JFZ720922:JFZ720929 JPV720922:JPV720929 JZR720922:JZR720929 KJN720922:KJN720929 KTJ720922:KTJ720929 LDF720922:LDF720929 LNB720922:LNB720929 LWX720922:LWX720929 MGT720922:MGT720929 MQP720922:MQP720929 NAL720922:NAL720929 NKH720922:NKH720929 NUD720922:NUD720929 ODZ720922:ODZ720929 ONV720922:ONV720929 OXR720922:OXR720929 PHN720922:PHN720929 PRJ720922:PRJ720929 QBF720922:QBF720929 QLB720922:QLB720929 QUX720922:QUX720929 RET720922:RET720929 ROP720922:ROP720929 RYL720922:RYL720929 SIH720922:SIH720929 SSD720922:SSD720929 TBZ720922:TBZ720929 TLV720922:TLV720929 TVR720922:TVR720929 UFN720922:UFN720929 UPJ720922:UPJ720929 UZF720922:UZF720929 VJB720922:VJB720929 VSX720922:VSX720929 WCT720922:WCT720929 WMP720922:WMP720929 WWL720922:WWL720929 AD786458:AD786465 JZ786458:JZ786465 TV786458:TV786465 ADR786458:ADR786465 ANN786458:ANN786465 AXJ786458:AXJ786465 BHF786458:BHF786465 BRB786458:BRB786465 CAX786458:CAX786465 CKT786458:CKT786465 CUP786458:CUP786465 DEL786458:DEL786465 DOH786458:DOH786465 DYD786458:DYD786465 EHZ786458:EHZ786465 ERV786458:ERV786465 FBR786458:FBR786465 FLN786458:FLN786465 FVJ786458:FVJ786465 GFF786458:GFF786465 GPB786458:GPB786465 GYX786458:GYX786465 HIT786458:HIT786465 HSP786458:HSP786465 ICL786458:ICL786465 IMH786458:IMH786465 IWD786458:IWD786465 JFZ786458:JFZ786465 JPV786458:JPV786465 JZR786458:JZR786465 KJN786458:KJN786465 KTJ786458:KTJ786465 LDF786458:LDF786465 LNB786458:LNB786465 LWX786458:LWX786465 MGT786458:MGT786465 MQP786458:MQP786465 NAL786458:NAL786465 NKH786458:NKH786465 NUD786458:NUD786465 ODZ786458:ODZ786465 ONV786458:ONV786465 OXR786458:OXR786465 PHN786458:PHN786465 PRJ786458:PRJ786465 QBF786458:QBF786465 QLB786458:QLB786465 QUX786458:QUX786465 RET786458:RET786465 ROP786458:ROP786465 RYL786458:RYL786465 SIH786458:SIH786465 SSD786458:SSD786465 TBZ786458:TBZ786465 TLV786458:TLV786465 TVR786458:TVR786465 UFN786458:UFN786465 UPJ786458:UPJ786465 UZF786458:UZF786465 VJB786458:VJB786465 VSX786458:VSX786465 WCT786458:WCT786465 WMP786458:WMP786465 WWL786458:WWL786465 AD851994:AD852001 JZ851994:JZ852001 TV851994:TV852001 ADR851994:ADR852001 ANN851994:ANN852001 AXJ851994:AXJ852001 BHF851994:BHF852001 BRB851994:BRB852001 CAX851994:CAX852001 CKT851994:CKT852001 CUP851994:CUP852001 DEL851994:DEL852001 DOH851994:DOH852001 DYD851994:DYD852001 EHZ851994:EHZ852001 ERV851994:ERV852001 FBR851994:FBR852001 FLN851994:FLN852001 FVJ851994:FVJ852001 GFF851994:GFF852001 GPB851994:GPB852001 GYX851994:GYX852001 HIT851994:HIT852001 HSP851994:HSP852001 ICL851994:ICL852001 IMH851994:IMH852001 IWD851994:IWD852001 JFZ851994:JFZ852001 JPV851994:JPV852001 JZR851994:JZR852001 KJN851994:KJN852001 KTJ851994:KTJ852001 LDF851994:LDF852001 LNB851994:LNB852001 LWX851994:LWX852001 MGT851994:MGT852001 MQP851994:MQP852001 NAL851994:NAL852001 NKH851994:NKH852001 NUD851994:NUD852001 ODZ851994:ODZ852001 ONV851994:ONV852001 OXR851994:OXR852001 PHN851994:PHN852001 PRJ851994:PRJ852001 QBF851994:QBF852001 QLB851994:QLB852001 QUX851994:QUX852001 RET851994:RET852001 ROP851994:ROP852001 RYL851994:RYL852001 SIH851994:SIH852001 SSD851994:SSD852001 TBZ851994:TBZ852001 TLV851994:TLV852001 TVR851994:TVR852001 UFN851994:UFN852001 UPJ851994:UPJ852001 UZF851994:UZF852001 VJB851994:VJB852001 VSX851994:VSX852001 WCT851994:WCT852001 WMP851994:WMP852001 WWL851994:WWL852001 AD917530:AD917537 JZ917530:JZ917537 TV917530:TV917537 ADR917530:ADR917537 ANN917530:ANN917537 AXJ917530:AXJ917537 BHF917530:BHF917537 BRB917530:BRB917537 CAX917530:CAX917537 CKT917530:CKT917537 CUP917530:CUP917537 DEL917530:DEL917537 DOH917530:DOH917537 DYD917530:DYD917537 EHZ917530:EHZ917537 ERV917530:ERV917537 FBR917530:FBR917537 FLN917530:FLN917537 FVJ917530:FVJ917537 GFF917530:GFF917537 GPB917530:GPB917537 GYX917530:GYX917537 HIT917530:HIT917537 HSP917530:HSP917537 ICL917530:ICL917537 IMH917530:IMH917537 IWD917530:IWD917537 JFZ917530:JFZ917537 JPV917530:JPV917537 JZR917530:JZR917537 KJN917530:KJN917537 KTJ917530:KTJ917537 LDF917530:LDF917537 LNB917530:LNB917537 LWX917530:LWX917537 MGT917530:MGT917537 MQP917530:MQP917537 NAL917530:NAL917537 NKH917530:NKH917537 NUD917530:NUD917537 ODZ917530:ODZ917537 ONV917530:ONV917537 OXR917530:OXR917537 PHN917530:PHN917537 PRJ917530:PRJ917537 QBF917530:QBF917537 QLB917530:QLB917537 QUX917530:QUX917537 RET917530:RET917537 ROP917530:ROP917537 RYL917530:RYL917537 SIH917530:SIH917537 SSD917530:SSD917537 TBZ917530:TBZ917537 TLV917530:TLV917537 TVR917530:TVR917537 UFN917530:UFN917537 UPJ917530:UPJ917537 UZF917530:UZF917537 VJB917530:VJB917537 VSX917530:VSX917537 WCT917530:WCT917537 WMP917530:WMP917537 WWL917530:WWL917537 AD983066:AD983073 JZ983066:JZ983073 TV983066:TV983073 ADR983066:ADR983073 ANN983066:ANN983073 AXJ983066:AXJ983073 BHF983066:BHF983073 BRB983066:BRB983073 CAX983066:CAX983073 CKT983066:CKT983073 CUP983066:CUP983073 DEL983066:DEL983073 DOH983066:DOH983073 DYD983066:DYD983073 EHZ983066:EHZ983073 ERV983066:ERV983073 FBR983066:FBR983073 FLN983066:FLN983073 FVJ983066:FVJ983073 GFF983066:GFF983073 GPB983066:GPB983073 GYX983066:GYX983073 HIT983066:HIT983073 HSP983066:HSP983073 ICL983066:ICL983073 IMH983066:IMH983073 IWD983066:IWD983073 JFZ983066:JFZ983073 JPV983066:JPV983073 JZR983066:JZR983073 KJN983066:KJN983073 KTJ983066:KTJ983073 LDF983066:LDF983073 LNB983066:LNB983073 LWX983066:LWX983073 MGT983066:MGT983073 MQP983066:MQP983073 NAL983066:NAL983073 NKH983066:NKH983073 NUD983066:NUD983073 ODZ983066:ODZ983073 ONV983066:ONV983073 OXR983066:OXR983073 PHN983066:PHN983073 PRJ983066:PRJ983073 QBF983066:QBF983073 QLB983066:QLB983073 QUX983066:QUX983073 RET983066:RET983073 ROP983066:ROP983073 RYL983066:RYL983073 SIH983066:SIH983073 SSD983066:SSD983073 TBZ983066:TBZ983073 TLV983066:TLV983073 TVR983066:TVR983073 UFN983066:UFN983073 UPJ983066:UPJ983073 UZF983066:UZF983073 VJB983066:VJB983073 VSX983066:VSX983073 WCT983066:WCT983073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WL31:WWL33 WMP31:WMP33 JZ31:JZ33 TV31:TV33 ADR31:ADR33 ANN31:ANN33 AXJ31:AXJ33 BHF31:BHF33 BRB31:BRB33 CAX31:CAX33 CKT31:CKT33 CUP31:CUP33 DEL31:DEL33 DOH31:DOH33 DYD31:DYD33 EHZ31:EHZ33 ERV31:ERV33 FBR31:FBR33 FLN31:FLN33 FVJ31:FVJ33 GFF31:GFF33 GPB31:GPB33 GYX31:GYX33 HIT31:HIT33 HSP31:HSP33 ICL31:ICL33 IMH31:IMH33 IWD31:IWD33 JFZ31:JFZ33 JPV31:JPV33 JZR31:JZR33 KJN31:KJN33 KTJ31:KTJ33 LDF31:LDF33 LNB31:LNB33 LWX31:LWX33 MGT31:MGT33 MQP31:MQP33 NAL31:NAL33 NKH31:NKH33 NUD31:NUD33 ODZ31:ODZ33 ONV31:ONV33 OXR31:OXR33 PHN31:PHN33 PRJ31:PRJ33 QBF31:QBF33 QLB31:QLB33 QUX31:QUX33 RET31:RET33 ROP31:ROP33 RYL31:RYL33 SIH31:SIH33 SSD31:SSD33 TBZ31:TBZ33 TLV31:TLV33 TVR31:TVR33 UFN31:UFN33 UPJ31:UPJ33 UZF31:UZF33 VJB31:VJB33 VSX31:VSX33 WCT31:WCT33 WWL35:WWL37 WMP35:WMP37 JZ35:JZ37 TV35:TV37 ADR35:ADR37 ANN35:ANN37 AXJ35:AXJ37 BHF35:BHF37 BRB35:BRB37 CAX35:CAX37 CKT35:CKT37 CUP35:CUP37 DEL35:DEL37 DOH35:DOH37 DYD35:DYD37 EHZ35:EHZ37 ERV35:ERV37 FBR35:FBR37 FLN35:FLN37 FVJ35:FVJ37 GFF35:GFF37 GPB35:GPB37 GYX35:GYX37 HIT35:HIT37 HSP35:HSP37 ICL35:ICL37 IMH35:IMH37 IWD35:IWD37 JFZ35:JFZ37 JPV35:JPV37 JZR35:JZR37 KJN35:KJN37 KTJ35:KTJ37 LDF35:LDF37 LNB35:LNB37 LWX35:LWX37 MGT35:MGT37 MQP35:MQP37 NAL35:NAL37 NKH35:NKH37 NUD35:NUD37 ODZ35:ODZ37 ONV35:ONV37 OXR35:OXR37 PHN35:PHN37 PRJ35:PRJ37 QBF35:QBF37 QLB35:QLB37 QUX35:QUX37 RET35:RET37 ROP35:ROP37 RYL35:RYL37 SIH35:SIH37 SSD35:SSD37 TBZ35:TBZ37 TLV35:TLV37 TVR35:TVR37 UFN35:UFN37 UPJ35:UPJ37 UZF35:UZF37 VJB35:VJB37 VSX35:VSX37 WCT35:WCT37">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6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O131102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O196638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O262174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O327710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O393246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O458782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O524318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O589854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O655390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O720926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O786462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O851998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O917534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O983070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983070 V983070 V65566 V131102 V196638 V262174 V327710 V393246 V458782 V524318 V589854 V655390 V720926 V786462 V851998 V917534">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 O31 O35">
      <formula1>kind_of_cons</formula1>
    </dataValidation>
    <dataValidation type="decimal" allowBlank="1" showErrorMessage="1" errorTitle="Ошибка" error="Допускается ввод только действительных чисел!" sqref="O24 V24 O28 V28 O32 V32 O36 V36">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625" defaultRowHeight="13.8"/>
  <cols>
    <col min="1" max="1" width="3.75" style="593" hidden="1" customWidth="1"/>
    <col min="2" max="4" width="3.75" style="587" hidden="1" customWidth="1"/>
    <col min="5" max="5" width="3.75" style="532" customWidth="1"/>
    <col min="6" max="6" width="9.75" style="525" customWidth="1"/>
    <col min="7" max="7" width="37.75" style="525" customWidth="1"/>
    <col min="8" max="8" width="66.875" style="525" customWidth="1"/>
    <col min="9" max="9" width="115.75" style="525" customWidth="1"/>
    <col min="10" max="11" width="10.625" style="587"/>
    <col min="12" max="12" width="11.125" style="587" customWidth="1"/>
    <col min="13" max="20" width="10.625" style="587"/>
    <col min="21" max="16384" width="10.625" style="525"/>
  </cols>
  <sheetData>
    <row r="1" spans="1:20" ht="3" customHeight="1">
      <c r="A1" s="593" t="s">
        <v>50</v>
      </c>
    </row>
    <row r="2" spans="1:20" ht="22.2">
      <c r="F2" s="1197" t="s">
        <v>491</v>
      </c>
      <c r="G2" s="1198"/>
      <c r="H2" s="1199"/>
      <c r="I2" s="642"/>
    </row>
    <row r="3" spans="1:20" ht="3" customHeight="1"/>
    <row r="4" spans="1:20" s="572" customFormat="1" ht="11.4">
      <c r="A4" s="592"/>
      <c r="B4" s="592"/>
      <c r="C4" s="592"/>
      <c r="D4" s="592"/>
      <c r="F4" s="1160" t="s">
        <v>454</v>
      </c>
      <c r="G4" s="1160"/>
      <c r="H4" s="1160"/>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600000000000001">
      <c r="A7" s="592"/>
      <c r="B7" s="592"/>
      <c r="C7" s="592"/>
      <c r="D7" s="592"/>
      <c r="F7" s="618">
        <v>1</v>
      </c>
      <c r="G7" s="634" t="s">
        <v>492</v>
      </c>
      <c r="H7" s="606" t="str">
        <f>IF(dateCh="","",dateCh)</f>
        <v>14.12.2021</v>
      </c>
      <c r="I7" s="583" t="s">
        <v>493</v>
      </c>
      <c r="J7" s="617"/>
      <c r="K7" s="592"/>
      <c r="L7" s="592"/>
      <c r="M7" s="592"/>
      <c r="N7" s="592"/>
      <c r="O7" s="592"/>
      <c r="P7" s="592"/>
      <c r="Q7" s="592"/>
      <c r="R7" s="592"/>
      <c r="S7" s="592"/>
      <c r="T7" s="592"/>
    </row>
    <row r="8" spans="1:20" s="572" customFormat="1" ht="45.6">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8">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8">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600000000000001">
      <c r="A11" s="1201"/>
      <c r="B11" s="1201">
        <v>1</v>
      </c>
      <c r="C11" s="625"/>
      <c r="D11" s="625"/>
      <c r="F11" s="618" t="str">
        <f>"4."&amp;mergeValue(A11) &amp;"."&amp;mergeValue(B11)</f>
        <v>4.1.1</v>
      </c>
      <c r="G11" s="613" t="s">
        <v>593</v>
      </c>
      <c r="H11" s="606" t="str">
        <f>IF(region_name="","",region_name)</f>
        <v>Ивановская область</v>
      </c>
      <c r="I11" s="583" t="s">
        <v>499</v>
      </c>
      <c r="J11" s="617"/>
      <c r="K11" s="592"/>
      <c r="L11" s="592"/>
      <c r="M11" s="592"/>
      <c r="N11" s="592"/>
      <c r="O11" s="592"/>
      <c r="P11" s="592"/>
      <c r="Q11" s="592"/>
      <c r="R11" s="592"/>
      <c r="S11" s="592"/>
      <c r="T11" s="592"/>
    </row>
    <row r="12" spans="1:20" s="572" customFormat="1" ht="22.8">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600000000000001">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600000000000001">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600000000000001">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600000000000001">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625" defaultRowHeight="13.8"/>
  <cols>
    <col min="1" max="6" width="10.625" style="587" hidden="1" customWidth="1"/>
    <col min="7" max="8" width="9.125" style="593" hidden="1" customWidth="1"/>
    <col min="9" max="9" width="3.75" style="533" customWidth="1"/>
    <col min="10" max="11" width="3.75" style="532" customWidth="1"/>
    <col min="12" max="12" width="12.75" style="525" customWidth="1"/>
    <col min="13" max="13" width="44.75" style="525" customWidth="1"/>
    <col min="14" max="14" width="1.75" style="525" hidden="1" customWidth="1"/>
    <col min="15" max="15" width="29.75" style="525" hidden="1" customWidth="1"/>
    <col min="16" max="17" width="23.75" style="525" hidden="1" customWidth="1"/>
    <col min="18" max="18" width="11.75" style="525" customWidth="1"/>
    <col min="19" max="19" width="3.75" style="525" customWidth="1"/>
    <col min="20" max="20" width="11.75" style="525" customWidth="1"/>
    <col min="21" max="21" width="8.625" style="525" hidden="1" customWidth="1"/>
    <col min="22" max="22" width="4.75" style="525" customWidth="1"/>
    <col min="23" max="23" width="115.75" style="525" customWidth="1"/>
    <col min="24" max="25" width="10.625" style="587"/>
    <col min="26" max="26" width="11.125" style="587" customWidth="1"/>
    <col min="27" max="34" width="10.625" style="587"/>
    <col min="35" max="256" width="10.625" style="525"/>
    <col min="257" max="264" width="0" style="525" hidden="1" customWidth="1"/>
    <col min="265" max="265" width="3.75" style="525" customWidth="1"/>
    <col min="266" max="266" width="3.875" style="525" customWidth="1"/>
    <col min="267" max="267" width="3.75" style="525" customWidth="1"/>
    <col min="268" max="268" width="12.75" style="525" customWidth="1"/>
    <col min="269" max="269" width="52.75" style="525" customWidth="1"/>
    <col min="270" max="273" width="0" style="525" hidden="1" customWidth="1"/>
    <col min="274" max="274" width="12.25" style="525" customWidth="1"/>
    <col min="275" max="275" width="6.375" style="525" customWidth="1"/>
    <col min="276" max="276" width="12.25" style="525" customWidth="1"/>
    <col min="277" max="277" width="0" style="525" hidden="1" customWidth="1"/>
    <col min="278" max="278" width="3.75" style="525" customWidth="1"/>
    <col min="279" max="279" width="11.125" style="525" bestFit="1" customWidth="1"/>
    <col min="280" max="281" width="10.625" style="525"/>
    <col min="282" max="282" width="11.125" style="525" customWidth="1"/>
    <col min="283" max="512" width="10.625" style="525"/>
    <col min="513" max="520" width="0" style="525" hidden="1" customWidth="1"/>
    <col min="521" max="521" width="3.75" style="525" customWidth="1"/>
    <col min="522" max="522" width="3.875" style="525" customWidth="1"/>
    <col min="523" max="523" width="3.75" style="525" customWidth="1"/>
    <col min="524" max="524" width="12.75" style="525" customWidth="1"/>
    <col min="525" max="525" width="52.75" style="525" customWidth="1"/>
    <col min="526" max="529" width="0" style="525" hidden="1" customWidth="1"/>
    <col min="530" max="530" width="12.25" style="525" customWidth="1"/>
    <col min="531" max="531" width="6.375" style="525" customWidth="1"/>
    <col min="532" max="532" width="12.25" style="525" customWidth="1"/>
    <col min="533" max="533" width="0" style="525" hidden="1" customWidth="1"/>
    <col min="534" max="534" width="3.75" style="525" customWidth="1"/>
    <col min="535" max="535" width="11.125" style="525" bestFit="1" customWidth="1"/>
    <col min="536" max="537" width="10.625" style="525"/>
    <col min="538" max="538" width="11.125" style="525" customWidth="1"/>
    <col min="539" max="768" width="10.625" style="525"/>
    <col min="769" max="776" width="0" style="525" hidden="1" customWidth="1"/>
    <col min="777" max="777" width="3.75" style="525" customWidth="1"/>
    <col min="778" max="778" width="3.875" style="525" customWidth="1"/>
    <col min="779" max="779" width="3.75" style="525" customWidth="1"/>
    <col min="780" max="780" width="12.75" style="525" customWidth="1"/>
    <col min="781" max="781" width="52.75" style="525" customWidth="1"/>
    <col min="782" max="785" width="0" style="525" hidden="1" customWidth="1"/>
    <col min="786" max="786" width="12.25" style="525" customWidth="1"/>
    <col min="787" max="787" width="6.375" style="525" customWidth="1"/>
    <col min="788" max="788" width="12.25" style="525" customWidth="1"/>
    <col min="789" max="789" width="0" style="525" hidden="1" customWidth="1"/>
    <col min="790" max="790" width="3.75" style="525" customWidth="1"/>
    <col min="791" max="791" width="11.125" style="525" bestFit="1" customWidth="1"/>
    <col min="792" max="793" width="10.625" style="525"/>
    <col min="794" max="794" width="11.125" style="525" customWidth="1"/>
    <col min="795" max="1024" width="10.625" style="525"/>
    <col min="1025" max="1032" width="0" style="525" hidden="1" customWidth="1"/>
    <col min="1033" max="1033" width="3.75" style="525" customWidth="1"/>
    <col min="1034" max="1034" width="3.875" style="525" customWidth="1"/>
    <col min="1035" max="1035" width="3.75" style="525" customWidth="1"/>
    <col min="1036" max="1036" width="12.75" style="525" customWidth="1"/>
    <col min="1037" max="1037" width="52.75" style="525" customWidth="1"/>
    <col min="1038" max="1041" width="0" style="525" hidden="1" customWidth="1"/>
    <col min="1042" max="1042" width="12.25" style="525" customWidth="1"/>
    <col min="1043" max="1043" width="6.375" style="525" customWidth="1"/>
    <col min="1044" max="1044" width="12.25" style="525" customWidth="1"/>
    <col min="1045" max="1045" width="0" style="525" hidden="1" customWidth="1"/>
    <col min="1046" max="1046" width="3.75" style="525" customWidth="1"/>
    <col min="1047" max="1047" width="11.125" style="525" bestFit="1" customWidth="1"/>
    <col min="1048" max="1049" width="10.625" style="525"/>
    <col min="1050" max="1050" width="11.125" style="525" customWidth="1"/>
    <col min="1051" max="1280" width="10.625" style="525"/>
    <col min="1281" max="1288" width="0" style="525" hidden="1" customWidth="1"/>
    <col min="1289" max="1289" width="3.75" style="525" customWidth="1"/>
    <col min="1290" max="1290" width="3.875" style="525" customWidth="1"/>
    <col min="1291" max="1291" width="3.75" style="525" customWidth="1"/>
    <col min="1292" max="1292" width="12.75" style="525" customWidth="1"/>
    <col min="1293" max="1293" width="52.75" style="525" customWidth="1"/>
    <col min="1294" max="1297" width="0" style="525" hidden="1" customWidth="1"/>
    <col min="1298" max="1298" width="12.25" style="525" customWidth="1"/>
    <col min="1299" max="1299" width="6.375" style="525" customWidth="1"/>
    <col min="1300" max="1300" width="12.25" style="525" customWidth="1"/>
    <col min="1301" max="1301" width="0" style="525" hidden="1" customWidth="1"/>
    <col min="1302" max="1302" width="3.75" style="525" customWidth="1"/>
    <col min="1303" max="1303" width="11.125" style="525" bestFit="1" customWidth="1"/>
    <col min="1304" max="1305" width="10.625" style="525"/>
    <col min="1306" max="1306" width="11.125" style="525" customWidth="1"/>
    <col min="1307" max="1536" width="10.625" style="525"/>
    <col min="1537" max="1544" width="0" style="525" hidden="1" customWidth="1"/>
    <col min="1545" max="1545" width="3.75" style="525" customWidth="1"/>
    <col min="1546" max="1546" width="3.875" style="525" customWidth="1"/>
    <col min="1547" max="1547" width="3.75" style="525" customWidth="1"/>
    <col min="1548" max="1548" width="12.75" style="525" customWidth="1"/>
    <col min="1549" max="1549" width="52.75" style="525" customWidth="1"/>
    <col min="1550" max="1553" width="0" style="525" hidden="1" customWidth="1"/>
    <col min="1554" max="1554" width="12.25" style="525" customWidth="1"/>
    <col min="1555" max="1555" width="6.375" style="525" customWidth="1"/>
    <col min="1556" max="1556" width="12.25" style="525" customWidth="1"/>
    <col min="1557" max="1557" width="0" style="525" hidden="1" customWidth="1"/>
    <col min="1558" max="1558" width="3.75" style="525" customWidth="1"/>
    <col min="1559" max="1559" width="11.125" style="525" bestFit="1" customWidth="1"/>
    <col min="1560" max="1561" width="10.625" style="525"/>
    <col min="1562" max="1562" width="11.125" style="525" customWidth="1"/>
    <col min="1563" max="1792" width="10.625" style="525"/>
    <col min="1793" max="1800" width="0" style="525" hidden="1" customWidth="1"/>
    <col min="1801" max="1801" width="3.75" style="525" customWidth="1"/>
    <col min="1802" max="1802" width="3.875" style="525" customWidth="1"/>
    <col min="1803" max="1803" width="3.75" style="525" customWidth="1"/>
    <col min="1804" max="1804" width="12.75" style="525" customWidth="1"/>
    <col min="1805" max="1805" width="52.75" style="525" customWidth="1"/>
    <col min="1806" max="1809" width="0" style="525" hidden="1" customWidth="1"/>
    <col min="1810" max="1810" width="12.25" style="525" customWidth="1"/>
    <col min="1811" max="1811" width="6.375" style="525" customWidth="1"/>
    <col min="1812" max="1812" width="12.25" style="525" customWidth="1"/>
    <col min="1813" max="1813" width="0" style="525" hidden="1" customWidth="1"/>
    <col min="1814" max="1814" width="3.75" style="525" customWidth="1"/>
    <col min="1815" max="1815" width="11.125" style="525" bestFit="1" customWidth="1"/>
    <col min="1816" max="1817" width="10.625" style="525"/>
    <col min="1818" max="1818" width="11.125" style="525" customWidth="1"/>
    <col min="1819" max="2048" width="10.625" style="525"/>
    <col min="2049" max="2056" width="0" style="525" hidden="1" customWidth="1"/>
    <col min="2057" max="2057" width="3.75" style="525" customWidth="1"/>
    <col min="2058" max="2058" width="3.875" style="525" customWidth="1"/>
    <col min="2059" max="2059" width="3.75" style="525" customWidth="1"/>
    <col min="2060" max="2060" width="12.75" style="525" customWidth="1"/>
    <col min="2061" max="2061" width="52.75" style="525" customWidth="1"/>
    <col min="2062" max="2065" width="0" style="525" hidden="1" customWidth="1"/>
    <col min="2066" max="2066" width="12.25" style="525" customWidth="1"/>
    <col min="2067" max="2067" width="6.375" style="525" customWidth="1"/>
    <col min="2068" max="2068" width="12.25" style="525" customWidth="1"/>
    <col min="2069" max="2069" width="0" style="525" hidden="1" customWidth="1"/>
    <col min="2070" max="2070" width="3.75" style="525" customWidth="1"/>
    <col min="2071" max="2071" width="11.125" style="525" bestFit="1" customWidth="1"/>
    <col min="2072" max="2073" width="10.625" style="525"/>
    <col min="2074" max="2074" width="11.125" style="525" customWidth="1"/>
    <col min="2075" max="2304" width="10.625" style="525"/>
    <col min="2305" max="2312" width="0" style="525" hidden="1" customWidth="1"/>
    <col min="2313" max="2313" width="3.75" style="525" customWidth="1"/>
    <col min="2314" max="2314" width="3.875" style="525" customWidth="1"/>
    <col min="2315" max="2315" width="3.75" style="525" customWidth="1"/>
    <col min="2316" max="2316" width="12.75" style="525" customWidth="1"/>
    <col min="2317" max="2317" width="52.75" style="525" customWidth="1"/>
    <col min="2318" max="2321" width="0" style="525" hidden="1" customWidth="1"/>
    <col min="2322" max="2322" width="12.25" style="525" customWidth="1"/>
    <col min="2323" max="2323" width="6.375" style="525" customWidth="1"/>
    <col min="2324" max="2324" width="12.25" style="525" customWidth="1"/>
    <col min="2325" max="2325" width="0" style="525" hidden="1" customWidth="1"/>
    <col min="2326" max="2326" width="3.75" style="525" customWidth="1"/>
    <col min="2327" max="2327" width="11.125" style="525" bestFit="1" customWidth="1"/>
    <col min="2328" max="2329" width="10.625" style="525"/>
    <col min="2330" max="2330" width="11.125" style="525" customWidth="1"/>
    <col min="2331" max="2560" width="10.625" style="525"/>
    <col min="2561" max="2568" width="0" style="525" hidden="1" customWidth="1"/>
    <col min="2569" max="2569" width="3.75" style="525" customWidth="1"/>
    <col min="2570" max="2570" width="3.875" style="525" customWidth="1"/>
    <col min="2571" max="2571" width="3.75" style="525" customWidth="1"/>
    <col min="2572" max="2572" width="12.75" style="525" customWidth="1"/>
    <col min="2573" max="2573" width="52.75" style="525" customWidth="1"/>
    <col min="2574" max="2577" width="0" style="525" hidden="1" customWidth="1"/>
    <col min="2578" max="2578" width="12.25" style="525" customWidth="1"/>
    <col min="2579" max="2579" width="6.375" style="525" customWidth="1"/>
    <col min="2580" max="2580" width="12.25" style="525" customWidth="1"/>
    <col min="2581" max="2581" width="0" style="525" hidden="1" customWidth="1"/>
    <col min="2582" max="2582" width="3.75" style="525" customWidth="1"/>
    <col min="2583" max="2583" width="11.125" style="525" bestFit="1" customWidth="1"/>
    <col min="2584" max="2585" width="10.625" style="525"/>
    <col min="2586" max="2586" width="11.125" style="525" customWidth="1"/>
    <col min="2587" max="2816" width="10.625" style="525"/>
    <col min="2817" max="2824" width="0" style="525" hidden="1" customWidth="1"/>
    <col min="2825" max="2825" width="3.75" style="525" customWidth="1"/>
    <col min="2826" max="2826" width="3.875" style="525" customWidth="1"/>
    <col min="2827" max="2827" width="3.75" style="525" customWidth="1"/>
    <col min="2828" max="2828" width="12.75" style="525" customWidth="1"/>
    <col min="2829" max="2829" width="52.75" style="525" customWidth="1"/>
    <col min="2830" max="2833" width="0" style="525" hidden="1" customWidth="1"/>
    <col min="2834" max="2834" width="12.25" style="525" customWidth="1"/>
    <col min="2835" max="2835" width="6.375" style="525" customWidth="1"/>
    <col min="2836" max="2836" width="12.25" style="525" customWidth="1"/>
    <col min="2837" max="2837" width="0" style="525" hidden="1" customWidth="1"/>
    <col min="2838" max="2838" width="3.75" style="525" customWidth="1"/>
    <col min="2839" max="2839" width="11.125" style="525" bestFit="1" customWidth="1"/>
    <col min="2840" max="2841" width="10.625" style="525"/>
    <col min="2842" max="2842" width="11.125" style="525" customWidth="1"/>
    <col min="2843" max="3072" width="10.625" style="525"/>
    <col min="3073" max="3080" width="0" style="525" hidden="1" customWidth="1"/>
    <col min="3081" max="3081" width="3.75" style="525" customWidth="1"/>
    <col min="3082" max="3082" width="3.875" style="525" customWidth="1"/>
    <col min="3083" max="3083" width="3.75" style="525" customWidth="1"/>
    <col min="3084" max="3084" width="12.75" style="525" customWidth="1"/>
    <col min="3085" max="3085" width="52.75" style="525" customWidth="1"/>
    <col min="3086" max="3089" width="0" style="525" hidden="1" customWidth="1"/>
    <col min="3090" max="3090" width="12.25" style="525" customWidth="1"/>
    <col min="3091" max="3091" width="6.375" style="525" customWidth="1"/>
    <col min="3092" max="3092" width="12.25" style="525" customWidth="1"/>
    <col min="3093" max="3093" width="0" style="525" hidden="1" customWidth="1"/>
    <col min="3094" max="3094" width="3.75" style="525" customWidth="1"/>
    <col min="3095" max="3095" width="11.125" style="525" bestFit="1" customWidth="1"/>
    <col min="3096" max="3097" width="10.625" style="525"/>
    <col min="3098" max="3098" width="11.125" style="525" customWidth="1"/>
    <col min="3099" max="3328" width="10.625" style="525"/>
    <col min="3329" max="3336" width="0" style="525" hidden="1" customWidth="1"/>
    <col min="3337" max="3337" width="3.75" style="525" customWidth="1"/>
    <col min="3338" max="3338" width="3.875" style="525" customWidth="1"/>
    <col min="3339" max="3339" width="3.75" style="525" customWidth="1"/>
    <col min="3340" max="3340" width="12.75" style="525" customWidth="1"/>
    <col min="3341" max="3341" width="52.75" style="525" customWidth="1"/>
    <col min="3342" max="3345" width="0" style="525" hidden="1" customWidth="1"/>
    <col min="3346" max="3346" width="12.25" style="525" customWidth="1"/>
    <col min="3347" max="3347" width="6.375" style="525" customWidth="1"/>
    <col min="3348" max="3348" width="12.25" style="525" customWidth="1"/>
    <col min="3349" max="3349" width="0" style="525" hidden="1" customWidth="1"/>
    <col min="3350" max="3350" width="3.75" style="525" customWidth="1"/>
    <col min="3351" max="3351" width="11.125" style="525" bestFit="1" customWidth="1"/>
    <col min="3352" max="3353" width="10.625" style="525"/>
    <col min="3354" max="3354" width="11.125" style="525" customWidth="1"/>
    <col min="3355" max="3584" width="10.625" style="525"/>
    <col min="3585" max="3592" width="0" style="525" hidden="1" customWidth="1"/>
    <col min="3593" max="3593" width="3.75" style="525" customWidth="1"/>
    <col min="3594" max="3594" width="3.875" style="525" customWidth="1"/>
    <col min="3595" max="3595" width="3.75" style="525" customWidth="1"/>
    <col min="3596" max="3596" width="12.75" style="525" customWidth="1"/>
    <col min="3597" max="3597" width="52.75" style="525" customWidth="1"/>
    <col min="3598" max="3601" width="0" style="525" hidden="1" customWidth="1"/>
    <col min="3602" max="3602" width="12.25" style="525" customWidth="1"/>
    <col min="3603" max="3603" width="6.375" style="525" customWidth="1"/>
    <col min="3604" max="3604" width="12.25" style="525" customWidth="1"/>
    <col min="3605" max="3605" width="0" style="525" hidden="1" customWidth="1"/>
    <col min="3606" max="3606" width="3.75" style="525" customWidth="1"/>
    <col min="3607" max="3607" width="11.125" style="525" bestFit="1" customWidth="1"/>
    <col min="3608" max="3609" width="10.625" style="525"/>
    <col min="3610" max="3610" width="11.125" style="525" customWidth="1"/>
    <col min="3611" max="3840" width="10.625" style="525"/>
    <col min="3841" max="3848" width="0" style="525" hidden="1" customWidth="1"/>
    <col min="3849" max="3849" width="3.75" style="525" customWidth="1"/>
    <col min="3850" max="3850" width="3.875" style="525" customWidth="1"/>
    <col min="3851" max="3851" width="3.75" style="525" customWidth="1"/>
    <col min="3852" max="3852" width="12.75" style="525" customWidth="1"/>
    <col min="3853" max="3853" width="52.75" style="525" customWidth="1"/>
    <col min="3854" max="3857" width="0" style="525" hidden="1" customWidth="1"/>
    <col min="3858" max="3858" width="12.25" style="525" customWidth="1"/>
    <col min="3859" max="3859" width="6.375" style="525" customWidth="1"/>
    <col min="3860" max="3860" width="12.25" style="525" customWidth="1"/>
    <col min="3861" max="3861" width="0" style="525" hidden="1" customWidth="1"/>
    <col min="3862" max="3862" width="3.75" style="525" customWidth="1"/>
    <col min="3863" max="3863" width="11.125" style="525" bestFit="1" customWidth="1"/>
    <col min="3864" max="3865" width="10.625" style="525"/>
    <col min="3866" max="3866" width="11.125" style="525" customWidth="1"/>
    <col min="3867" max="4096" width="10.625" style="525"/>
    <col min="4097" max="4104" width="0" style="525" hidden="1" customWidth="1"/>
    <col min="4105" max="4105" width="3.75" style="525" customWidth="1"/>
    <col min="4106" max="4106" width="3.875" style="525" customWidth="1"/>
    <col min="4107" max="4107" width="3.75" style="525" customWidth="1"/>
    <col min="4108" max="4108" width="12.75" style="525" customWidth="1"/>
    <col min="4109" max="4109" width="52.75" style="525" customWidth="1"/>
    <col min="4110" max="4113" width="0" style="525" hidden="1" customWidth="1"/>
    <col min="4114" max="4114" width="12.25" style="525" customWidth="1"/>
    <col min="4115" max="4115" width="6.375" style="525" customWidth="1"/>
    <col min="4116" max="4116" width="12.25" style="525" customWidth="1"/>
    <col min="4117" max="4117" width="0" style="525" hidden="1" customWidth="1"/>
    <col min="4118" max="4118" width="3.75" style="525" customWidth="1"/>
    <col min="4119" max="4119" width="11.125" style="525" bestFit="1" customWidth="1"/>
    <col min="4120" max="4121" width="10.625" style="525"/>
    <col min="4122" max="4122" width="11.125" style="525" customWidth="1"/>
    <col min="4123" max="4352" width="10.625" style="525"/>
    <col min="4353" max="4360" width="0" style="525" hidden="1" customWidth="1"/>
    <col min="4361" max="4361" width="3.75" style="525" customWidth="1"/>
    <col min="4362" max="4362" width="3.875" style="525" customWidth="1"/>
    <col min="4363" max="4363" width="3.75" style="525" customWidth="1"/>
    <col min="4364" max="4364" width="12.75" style="525" customWidth="1"/>
    <col min="4365" max="4365" width="52.75" style="525" customWidth="1"/>
    <col min="4366" max="4369" width="0" style="525" hidden="1" customWidth="1"/>
    <col min="4370" max="4370" width="12.25" style="525" customWidth="1"/>
    <col min="4371" max="4371" width="6.375" style="525" customWidth="1"/>
    <col min="4372" max="4372" width="12.25" style="525" customWidth="1"/>
    <col min="4373" max="4373" width="0" style="525" hidden="1" customWidth="1"/>
    <col min="4374" max="4374" width="3.75" style="525" customWidth="1"/>
    <col min="4375" max="4375" width="11.125" style="525" bestFit="1" customWidth="1"/>
    <col min="4376" max="4377" width="10.625" style="525"/>
    <col min="4378" max="4378" width="11.125" style="525" customWidth="1"/>
    <col min="4379" max="4608" width="10.625" style="525"/>
    <col min="4609" max="4616" width="0" style="525" hidden="1" customWidth="1"/>
    <col min="4617" max="4617" width="3.75" style="525" customWidth="1"/>
    <col min="4618" max="4618" width="3.875" style="525" customWidth="1"/>
    <col min="4619" max="4619" width="3.75" style="525" customWidth="1"/>
    <col min="4620" max="4620" width="12.75" style="525" customWidth="1"/>
    <col min="4621" max="4621" width="52.75" style="525" customWidth="1"/>
    <col min="4622" max="4625" width="0" style="525" hidden="1" customWidth="1"/>
    <col min="4626" max="4626" width="12.25" style="525" customWidth="1"/>
    <col min="4627" max="4627" width="6.375" style="525" customWidth="1"/>
    <col min="4628" max="4628" width="12.25" style="525" customWidth="1"/>
    <col min="4629" max="4629" width="0" style="525" hidden="1" customWidth="1"/>
    <col min="4630" max="4630" width="3.75" style="525" customWidth="1"/>
    <col min="4631" max="4631" width="11.125" style="525" bestFit="1" customWidth="1"/>
    <col min="4632" max="4633" width="10.625" style="525"/>
    <col min="4634" max="4634" width="11.125" style="525" customWidth="1"/>
    <col min="4635" max="4864" width="10.625" style="525"/>
    <col min="4865" max="4872" width="0" style="525" hidden="1" customWidth="1"/>
    <col min="4873" max="4873" width="3.75" style="525" customWidth="1"/>
    <col min="4874" max="4874" width="3.875" style="525" customWidth="1"/>
    <col min="4875" max="4875" width="3.75" style="525" customWidth="1"/>
    <col min="4876" max="4876" width="12.75" style="525" customWidth="1"/>
    <col min="4877" max="4877" width="52.75" style="525" customWidth="1"/>
    <col min="4878" max="4881" width="0" style="525" hidden="1" customWidth="1"/>
    <col min="4882" max="4882" width="12.25" style="525" customWidth="1"/>
    <col min="4883" max="4883" width="6.375" style="525" customWidth="1"/>
    <col min="4884" max="4884" width="12.25" style="525" customWidth="1"/>
    <col min="4885" max="4885" width="0" style="525" hidden="1" customWidth="1"/>
    <col min="4886" max="4886" width="3.75" style="525" customWidth="1"/>
    <col min="4887" max="4887" width="11.125" style="525" bestFit="1" customWidth="1"/>
    <col min="4888" max="4889" width="10.625" style="525"/>
    <col min="4890" max="4890" width="11.125" style="525" customWidth="1"/>
    <col min="4891" max="5120" width="10.625" style="525"/>
    <col min="5121" max="5128" width="0" style="525" hidden="1" customWidth="1"/>
    <col min="5129" max="5129" width="3.75" style="525" customWidth="1"/>
    <col min="5130" max="5130" width="3.875" style="525" customWidth="1"/>
    <col min="5131" max="5131" width="3.75" style="525" customWidth="1"/>
    <col min="5132" max="5132" width="12.75" style="525" customWidth="1"/>
    <col min="5133" max="5133" width="52.75" style="525" customWidth="1"/>
    <col min="5134" max="5137" width="0" style="525" hidden="1" customWidth="1"/>
    <col min="5138" max="5138" width="12.25" style="525" customWidth="1"/>
    <col min="5139" max="5139" width="6.375" style="525" customWidth="1"/>
    <col min="5140" max="5140" width="12.25" style="525" customWidth="1"/>
    <col min="5141" max="5141" width="0" style="525" hidden="1" customWidth="1"/>
    <col min="5142" max="5142" width="3.75" style="525" customWidth="1"/>
    <col min="5143" max="5143" width="11.125" style="525" bestFit="1" customWidth="1"/>
    <col min="5144" max="5145" width="10.625" style="525"/>
    <col min="5146" max="5146" width="11.125" style="525" customWidth="1"/>
    <col min="5147" max="5376" width="10.625" style="525"/>
    <col min="5377" max="5384" width="0" style="525" hidden="1" customWidth="1"/>
    <col min="5385" max="5385" width="3.75" style="525" customWidth="1"/>
    <col min="5386" max="5386" width="3.875" style="525" customWidth="1"/>
    <col min="5387" max="5387" width="3.75" style="525" customWidth="1"/>
    <col min="5388" max="5388" width="12.75" style="525" customWidth="1"/>
    <col min="5389" max="5389" width="52.75" style="525" customWidth="1"/>
    <col min="5390" max="5393" width="0" style="525" hidden="1" customWidth="1"/>
    <col min="5394" max="5394" width="12.25" style="525" customWidth="1"/>
    <col min="5395" max="5395" width="6.375" style="525" customWidth="1"/>
    <col min="5396" max="5396" width="12.25" style="525" customWidth="1"/>
    <col min="5397" max="5397" width="0" style="525" hidden="1" customWidth="1"/>
    <col min="5398" max="5398" width="3.75" style="525" customWidth="1"/>
    <col min="5399" max="5399" width="11.125" style="525" bestFit="1" customWidth="1"/>
    <col min="5400" max="5401" width="10.625" style="525"/>
    <col min="5402" max="5402" width="11.125" style="525" customWidth="1"/>
    <col min="5403" max="5632" width="10.625" style="525"/>
    <col min="5633" max="5640" width="0" style="525" hidden="1" customWidth="1"/>
    <col min="5641" max="5641" width="3.75" style="525" customWidth="1"/>
    <col min="5642" max="5642" width="3.875" style="525" customWidth="1"/>
    <col min="5643" max="5643" width="3.75" style="525" customWidth="1"/>
    <col min="5644" max="5644" width="12.75" style="525" customWidth="1"/>
    <col min="5645" max="5645" width="52.75" style="525" customWidth="1"/>
    <col min="5646" max="5649" width="0" style="525" hidden="1" customWidth="1"/>
    <col min="5650" max="5650" width="12.25" style="525" customWidth="1"/>
    <col min="5651" max="5651" width="6.375" style="525" customWidth="1"/>
    <col min="5652" max="5652" width="12.25" style="525" customWidth="1"/>
    <col min="5653" max="5653" width="0" style="525" hidden="1" customWidth="1"/>
    <col min="5654" max="5654" width="3.75" style="525" customWidth="1"/>
    <col min="5655" max="5655" width="11.125" style="525" bestFit="1" customWidth="1"/>
    <col min="5656" max="5657" width="10.625" style="525"/>
    <col min="5658" max="5658" width="11.125" style="525" customWidth="1"/>
    <col min="5659" max="5888" width="10.625" style="525"/>
    <col min="5889" max="5896" width="0" style="525" hidden="1" customWidth="1"/>
    <col min="5897" max="5897" width="3.75" style="525" customWidth="1"/>
    <col min="5898" max="5898" width="3.875" style="525" customWidth="1"/>
    <col min="5899" max="5899" width="3.75" style="525" customWidth="1"/>
    <col min="5900" max="5900" width="12.75" style="525" customWidth="1"/>
    <col min="5901" max="5901" width="52.75" style="525" customWidth="1"/>
    <col min="5902" max="5905" width="0" style="525" hidden="1" customWidth="1"/>
    <col min="5906" max="5906" width="12.25" style="525" customWidth="1"/>
    <col min="5907" max="5907" width="6.375" style="525" customWidth="1"/>
    <col min="5908" max="5908" width="12.25" style="525" customWidth="1"/>
    <col min="5909" max="5909" width="0" style="525" hidden="1" customWidth="1"/>
    <col min="5910" max="5910" width="3.75" style="525" customWidth="1"/>
    <col min="5911" max="5911" width="11.125" style="525" bestFit="1" customWidth="1"/>
    <col min="5912" max="5913" width="10.625" style="525"/>
    <col min="5914" max="5914" width="11.125" style="525" customWidth="1"/>
    <col min="5915" max="6144" width="10.625" style="525"/>
    <col min="6145" max="6152" width="0" style="525" hidden="1" customWidth="1"/>
    <col min="6153" max="6153" width="3.75" style="525" customWidth="1"/>
    <col min="6154" max="6154" width="3.875" style="525" customWidth="1"/>
    <col min="6155" max="6155" width="3.75" style="525" customWidth="1"/>
    <col min="6156" max="6156" width="12.75" style="525" customWidth="1"/>
    <col min="6157" max="6157" width="52.75" style="525" customWidth="1"/>
    <col min="6158" max="6161" width="0" style="525" hidden="1" customWidth="1"/>
    <col min="6162" max="6162" width="12.25" style="525" customWidth="1"/>
    <col min="6163" max="6163" width="6.375" style="525" customWidth="1"/>
    <col min="6164" max="6164" width="12.25" style="525" customWidth="1"/>
    <col min="6165" max="6165" width="0" style="525" hidden="1" customWidth="1"/>
    <col min="6166" max="6166" width="3.75" style="525" customWidth="1"/>
    <col min="6167" max="6167" width="11.125" style="525" bestFit="1" customWidth="1"/>
    <col min="6168" max="6169" width="10.625" style="525"/>
    <col min="6170" max="6170" width="11.125" style="525" customWidth="1"/>
    <col min="6171" max="6400" width="10.625" style="525"/>
    <col min="6401" max="6408" width="0" style="525" hidden="1" customWidth="1"/>
    <col min="6409" max="6409" width="3.75" style="525" customWidth="1"/>
    <col min="6410" max="6410" width="3.875" style="525" customWidth="1"/>
    <col min="6411" max="6411" width="3.75" style="525" customWidth="1"/>
    <col min="6412" max="6412" width="12.75" style="525" customWidth="1"/>
    <col min="6413" max="6413" width="52.75" style="525" customWidth="1"/>
    <col min="6414" max="6417" width="0" style="525" hidden="1" customWidth="1"/>
    <col min="6418" max="6418" width="12.25" style="525" customWidth="1"/>
    <col min="6419" max="6419" width="6.375" style="525" customWidth="1"/>
    <col min="6420" max="6420" width="12.25" style="525" customWidth="1"/>
    <col min="6421" max="6421" width="0" style="525" hidden="1" customWidth="1"/>
    <col min="6422" max="6422" width="3.75" style="525" customWidth="1"/>
    <col min="6423" max="6423" width="11.125" style="525" bestFit="1" customWidth="1"/>
    <col min="6424" max="6425" width="10.625" style="525"/>
    <col min="6426" max="6426" width="11.125" style="525" customWidth="1"/>
    <col min="6427" max="6656" width="10.625" style="525"/>
    <col min="6657" max="6664" width="0" style="525" hidden="1" customWidth="1"/>
    <col min="6665" max="6665" width="3.75" style="525" customWidth="1"/>
    <col min="6666" max="6666" width="3.875" style="525" customWidth="1"/>
    <col min="6667" max="6667" width="3.75" style="525" customWidth="1"/>
    <col min="6668" max="6668" width="12.75" style="525" customWidth="1"/>
    <col min="6669" max="6669" width="52.75" style="525" customWidth="1"/>
    <col min="6670" max="6673" width="0" style="525" hidden="1" customWidth="1"/>
    <col min="6674" max="6674" width="12.25" style="525" customWidth="1"/>
    <col min="6675" max="6675" width="6.375" style="525" customWidth="1"/>
    <col min="6676" max="6676" width="12.25" style="525" customWidth="1"/>
    <col min="6677" max="6677" width="0" style="525" hidden="1" customWidth="1"/>
    <col min="6678" max="6678" width="3.75" style="525" customWidth="1"/>
    <col min="6679" max="6679" width="11.125" style="525" bestFit="1" customWidth="1"/>
    <col min="6680" max="6681" width="10.625" style="525"/>
    <col min="6682" max="6682" width="11.125" style="525" customWidth="1"/>
    <col min="6683" max="6912" width="10.625" style="525"/>
    <col min="6913" max="6920" width="0" style="525" hidden="1" customWidth="1"/>
    <col min="6921" max="6921" width="3.75" style="525" customWidth="1"/>
    <col min="6922" max="6922" width="3.875" style="525" customWidth="1"/>
    <col min="6923" max="6923" width="3.75" style="525" customWidth="1"/>
    <col min="6924" max="6924" width="12.75" style="525" customWidth="1"/>
    <col min="6925" max="6925" width="52.75" style="525" customWidth="1"/>
    <col min="6926" max="6929" width="0" style="525" hidden="1" customWidth="1"/>
    <col min="6930" max="6930" width="12.25" style="525" customWidth="1"/>
    <col min="6931" max="6931" width="6.375" style="525" customWidth="1"/>
    <col min="6932" max="6932" width="12.25" style="525" customWidth="1"/>
    <col min="6933" max="6933" width="0" style="525" hidden="1" customWidth="1"/>
    <col min="6934" max="6934" width="3.75" style="525" customWidth="1"/>
    <col min="6935" max="6935" width="11.125" style="525" bestFit="1" customWidth="1"/>
    <col min="6936" max="6937" width="10.625" style="525"/>
    <col min="6938" max="6938" width="11.125" style="525" customWidth="1"/>
    <col min="6939" max="7168" width="10.625" style="525"/>
    <col min="7169" max="7176" width="0" style="525" hidden="1" customWidth="1"/>
    <col min="7177" max="7177" width="3.75" style="525" customWidth="1"/>
    <col min="7178" max="7178" width="3.875" style="525" customWidth="1"/>
    <col min="7179" max="7179" width="3.75" style="525" customWidth="1"/>
    <col min="7180" max="7180" width="12.75" style="525" customWidth="1"/>
    <col min="7181" max="7181" width="52.75" style="525" customWidth="1"/>
    <col min="7182" max="7185" width="0" style="525" hidden="1" customWidth="1"/>
    <col min="7186" max="7186" width="12.25" style="525" customWidth="1"/>
    <col min="7187" max="7187" width="6.375" style="525" customWidth="1"/>
    <col min="7188" max="7188" width="12.25" style="525" customWidth="1"/>
    <col min="7189" max="7189" width="0" style="525" hidden="1" customWidth="1"/>
    <col min="7190" max="7190" width="3.75" style="525" customWidth="1"/>
    <col min="7191" max="7191" width="11.125" style="525" bestFit="1" customWidth="1"/>
    <col min="7192" max="7193" width="10.625" style="525"/>
    <col min="7194" max="7194" width="11.125" style="525" customWidth="1"/>
    <col min="7195" max="7424" width="10.625" style="525"/>
    <col min="7425" max="7432" width="0" style="525" hidden="1" customWidth="1"/>
    <col min="7433" max="7433" width="3.75" style="525" customWidth="1"/>
    <col min="7434" max="7434" width="3.875" style="525" customWidth="1"/>
    <col min="7435" max="7435" width="3.75" style="525" customWidth="1"/>
    <col min="7436" max="7436" width="12.75" style="525" customWidth="1"/>
    <col min="7437" max="7437" width="52.75" style="525" customWidth="1"/>
    <col min="7438" max="7441" width="0" style="525" hidden="1" customWidth="1"/>
    <col min="7442" max="7442" width="12.25" style="525" customWidth="1"/>
    <col min="7443" max="7443" width="6.375" style="525" customWidth="1"/>
    <col min="7444" max="7444" width="12.25" style="525" customWidth="1"/>
    <col min="7445" max="7445" width="0" style="525" hidden="1" customWidth="1"/>
    <col min="7446" max="7446" width="3.75" style="525" customWidth="1"/>
    <col min="7447" max="7447" width="11.125" style="525" bestFit="1" customWidth="1"/>
    <col min="7448" max="7449" width="10.625" style="525"/>
    <col min="7450" max="7450" width="11.125" style="525" customWidth="1"/>
    <col min="7451" max="7680" width="10.625" style="525"/>
    <col min="7681" max="7688" width="0" style="525" hidden="1" customWidth="1"/>
    <col min="7689" max="7689" width="3.75" style="525" customWidth="1"/>
    <col min="7690" max="7690" width="3.875" style="525" customWidth="1"/>
    <col min="7691" max="7691" width="3.75" style="525" customWidth="1"/>
    <col min="7692" max="7692" width="12.75" style="525" customWidth="1"/>
    <col min="7693" max="7693" width="52.75" style="525" customWidth="1"/>
    <col min="7694" max="7697" width="0" style="525" hidden="1" customWidth="1"/>
    <col min="7698" max="7698" width="12.25" style="525" customWidth="1"/>
    <col min="7699" max="7699" width="6.375" style="525" customWidth="1"/>
    <col min="7700" max="7700" width="12.25" style="525" customWidth="1"/>
    <col min="7701" max="7701" width="0" style="525" hidden="1" customWidth="1"/>
    <col min="7702" max="7702" width="3.75" style="525" customWidth="1"/>
    <col min="7703" max="7703" width="11.125" style="525" bestFit="1" customWidth="1"/>
    <col min="7704" max="7705" width="10.625" style="525"/>
    <col min="7706" max="7706" width="11.125" style="525" customWidth="1"/>
    <col min="7707" max="7936" width="10.625" style="525"/>
    <col min="7937" max="7944" width="0" style="525" hidden="1" customWidth="1"/>
    <col min="7945" max="7945" width="3.75" style="525" customWidth="1"/>
    <col min="7946" max="7946" width="3.875" style="525" customWidth="1"/>
    <col min="7947" max="7947" width="3.75" style="525" customWidth="1"/>
    <col min="7948" max="7948" width="12.75" style="525" customWidth="1"/>
    <col min="7949" max="7949" width="52.75" style="525" customWidth="1"/>
    <col min="7950" max="7953" width="0" style="525" hidden="1" customWidth="1"/>
    <col min="7954" max="7954" width="12.25" style="525" customWidth="1"/>
    <col min="7955" max="7955" width="6.375" style="525" customWidth="1"/>
    <col min="7956" max="7956" width="12.25" style="525" customWidth="1"/>
    <col min="7957" max="7957" width="0" style="525" hidden="1" customWidth="1"/>
    <col min="7958" max="7958" width="3.75" style="525" customWidth="1"/>
    <col min="7959" max="7959" width="11.125" style="525" bestFit="1" customWidth="1"/>
    <col min="7960" max="7961" width="10.625" style="525"/>
    <col min="7962" max="7962" width="11.125" style="525" customWidth="1"/>
    <col min="7963" max="8192" width="10.625" style="525"/>
    <col min="8193" max="8200" width="0" style="525" hidden="1" customWidth="1"/>
    <col min="8201" max="8201" width="3.75" style="525" customWidth="1"/>
    <col min="8202" max="8202" width="3.875" style="525" customWidth="1"/>
    <col min="8203" max="8203" width="3.75" style="525" customWidth="1"/>
    <col min="8204" max="8204" width="12.75" style="525" customWidth="1"/>
    <col min="8205" max="8205" width="52.75" style="525" customWidth="1"/>
    <col min="8206" max="8209" width="0" style="525" hidden="1" customWidth="1"/>
    <col min="8210" max="8210" width="12.25" style="525" customWidth="1"/>
    <col min="8211" max="8211" width="6.375" style="525" customWidth="1"/>
    <col min="8212" max="8212" width="12.25" style="525" customWidth="1"/>
    <col min="8213" max="8213" width="0" style="525" hidden="1" customWidth="1"/>
    <col min="8214" max="8214" width="3.75" style="525" customWidth="1"/>
    <col min="8215" max="8215" width="11.125" style="525" bestFit="1" customWidth="1"/>
    <col min="8216" max="8217" width="10.625" style="525"/>
    <col min="8218" max="8218" width="11.125" style="525" customWidth="1"/>
    <col min="8219" max="8448" width="10.625" style="525"/>
    <col min="8449" max="8456" width="0" style="525" hidden="1" customWidth="1"/>
    <col min="8457" max="8457" width="3.75" style="525" customWidth="1"/>
    <col min="8458" max="8458" width="3.875" style="525" customWidth="1"/>
    <col min="8459" max="8459" width="3.75" style="525" customWidth="1"/>
    <col min="8460" max="8460" width="12.75" style="525" customWidth="1"/>
    <col min="8461" max="8461" width="52.75" style="525" customWidth="1"/>
    <col min="8462" max="8465" width="0" style="525" hidden="1" customWidth="1"/>
    <col min="8466" max="8466" width="12.25" style="525" customWidth="1"/>
    <col min="8467" max="8467" width="6.375" style="525" customWidth="1"/>
    <col min="8468" max="8468" width="12.25" style="525" customWidth="1"/>
    <col min="8469" max="8469" width="0" style="525" hidden="1" customWidth="1"/>
    <col min="8470" max="8470" width="3.75" style="525" customWidth="1"/>
    <col min="8471" max="8471" width="11.125" style="525" bestFit="1" customWidth="1"/>
    <col min="8472" max="8473" width="10.625" style="525"/>
    <col min="8474" max="8474" width="11.125" style="525" customWidth="1"/>
    <col min="8475" max="8704" width="10.625" style="525"/>
    <col min="8705" max="8712" width="0" style="525" hidden="1" customWidth="1"/>
    <col min="8713" max="8713" width="3.75" style="525" customWidth="1"/>
    <col min="8714" max="8714" width="3.875" style="525" customWidth="1"/>
    <col min="8715" max="8715" width="3.75" style="525" customWidth="1"/>
    <col min="8716" max="8716" width="12.75" style="525" customWidth="1"/>
    <col min="8717" max="8717" width="52.75" style="525" customWidth="1"/>
    <col min="8718" max="8721" width="0" style="525" hidden="1" customWidth="1"/>
    <col min="8722" max="8722" width="12.25" style="525" customWidth="1"/>
    <col min="8723" max="8723" width="6.375" style="525" customWidth="1"/>
    <col min="8724" max="8724" width="12.25" style="525" customWidth="1"/>
    <col min="8725" max="8725" width="0" style="525" hidden="1" customWidth="1"/>
    <col min="8726" max="8726" width="3.75" style="525" customWidth="1"/>
    <col min="8727" max="8727" width="11.125" style="525" bestFit="1" customWidth="1"/>
    <col min="8728" max="8729" width="10.625" style="525"/>
    <col min="8730" max="8730" width="11.125" style="525" customWidth="1"/>
    <col min="8731" max="8960" width="10.625" style="525"/>
    <col min="8961" max="8968" width="0" style="525" hidden="1" customWidth="1"/>
    <col min="8969" max="8969" width="3.75" style="525" customWidth="1"/>
    <col min="8970" max="8970" width="3.875" style="525" customWidth="1"/>
    <col min="8971" max="8971" width="3.75" style="525" customWidth="1"/>
    <col min="8972" max="8972" width="12.75" style="525" customWidth="1"/>
    <col min="8973" max="8973" width="52.75" style="525" customWidth="1"/>
    <col min="8974" max="8977" width="0" style="525" hidden="1" customWidth="1"/>
    <col min="8978" max="8978" width="12.25" style="525" customWidth="1"/>
    <col min="8979" max="8979" width="6.375" style="525" customWidth="1"/>
    <col min="8980" max="8980" width="12.25" style="525" customWidth="1"/>
    <col min="8981" max="8981" width="0" style="525" hidden="1" customWidth="1"/>
    <col min="8982" max="8982" width="3.75" style="525" customWidth="1"/>
    <col min="8983" max="8983" width="11.125" style="525" bestFit="1" customWidth="1"/>
    <col min="8984" max="8985" width="10.625" style="525"/>
    <col min="8986" max="8986" width="11.125" style="525" customWidth="1"/>
    <col min="8987" max="9216" width="10.625" style="525"/>
    <col min="9217" max="9224" width="0" style="525" hidden="1" customWidth="1"/>
    <col min="9225" max="9225" width="3.75" style="525" customWidth="1"/>
    <col min="9226" max="9226" width="3.875" style="525" customWidth="1"/>
    <col min="9227" max="9227" width="3.75" style="525" customWidth="1"/>
    <col min="9228" max="9228" width="12.75" style="525" customWidth="1"/>
    <col min="9229" max="9229" width="52.75" style="525" customWidth="1"/>
    <col min="9230" max="9233" width="0" style="525" hidden="1" customWidth="1"/>
    <col min="9234" max="9234" width="12.25" style="525" customWidth="1"/>
    <col min="9235" max="9235" width="6.375" style="525" customWidth="1"/>
    <col min="9236" max="9236" width="12.25" style="525" customWidth="1"/>
    <col min="9237" max="9237" width="0" style="525" hidden="1" customWidth="1"/>
    <col min="9238" max="9238" width="3.75" style="525" customWidth="1"/>
    <col min="9239" max="9239" width="11.125" style="525" bestFit="1" customWidth="1"/>
    <col min="9240" max="9241" width="10.625" style="525"/>
    <col min="9242" max="9242" width="11.125" style="525" customWidth="1"/>
    <col min="9243" max="9472" width="10.625" style="525"/>
    <col min="9473" max="9480" width="0" style="525" hidden="1" customWidth="1"/>
    <col min="9481" max="9481" width="3.75" style="525" customWidth="1"/>
    <col min="9482" max="9482" width="3.875" style="525" customWidth="1"/>
    <col min="9483" max="9483" width="3.75" style="525" customWidth="1"/>
    <col min="9484" max="9484" width="12.75" style="525" customWidth="1"/>
    <col min="9485" max="9485" width="52.75" style="525" customWidth="1"/>
    <col min="9486" max="9489" width="0" style="525" hidden="1" customWidth="1"/>
    <col min="9490" max="9490" width="12.25" style="525" customWidth="1"/>
    <col min="9491" max="9491" width="6.375" style="525" customWidth="1"/>
    <col min="9492" max="9492" width="12.25" style="525" customWidth="1"/>
    <col min="9493" max="9493" width="0" style="525" hidden="1" customWidth="1"/>
    <col min="9494" max="9494" width="3.75" style="525" customWidth="1"/>
    <col min="9495" max="9495" width="11.125" style="525" bestFit="1" customWidth="1"/>
    <col min="9496" max="9497" width="10.625" style="525"/>
    <col min="9498" max="9498" width="11.125" style="525" customWidth="1"/>
    <col min="9499" max="9728" width="10.625" style="525"/>
    <col min="9729" max="9736" width="0" style="525" hidden="1" customWidth="1"/>
    <col min="9737" max="9737" width="3.75" style="525" customWidth="1"/>
    <col min="9738" max="9738" width="3.875" style="525" customWidth="1"/>
    <col min="9739" max="9739" width="3.75" style="525" customWidth="1"/>
    <col min="9740" max="9740" width="12.75" style="525" customWidth="1"/>
    <col min="9741" max="9741" width="52.75" style="525" customWidth="1"/>
    <col min="9742" max="9745" width="0" style="525" hidden="1" customWidth="1"/>
    <col min="9746" max="9746" width="12.25" style="525" customWidth="1"/>
    <col min="9747" max="9747" width="6.375" style="525" customWidth="1"/>
    <col min="9748" max="9748" width="12.25" style="525" customWidth="1"/>
    <col min="9749" max="9749" width="0" style="525" hidden="1" customWidth="1"/>
    <col min="9750" max="9750" width="3.75" style="525" customWidth="1"/>
    <col min="9751" max="9751" width="11.125" style="525" bestFit="1" customWidth="1"/>
    <col min="9752" max="9753" width="10.625" style="525"/>
    <col min="9754" max="9754" width="11.125" style="525" customWidth="1"/>
    <col min="9755" max="9984" width="10.625" style="525"/>
    <col min="9985" max="9992" width="0" style="525" hidden="1" customWidth="1"/>
    <col min="9993" max="9993" width="3.75" style="525" customWidth="1"/>
    <col min="9994" max="9994" width="3.875" style="525" customWidth="1"/>
    <col min="9995" max="9995" width="3.75" style="525" customWidth="1"/>
    <col min="9996" max="9996" width="12.75" style="525" customWidth="1"/>
    <col min="9997" max="9997" width="52.75" style="525" customWidth="1"/>
    <col min="9998" max="10001" width="0" style="525" hidden="1" customWidth="1"/>
    <col min="10002" max="10002" width="12.25" style="525" customWidth="1"/>
    <col min="10003" max="10003" width="6.375" style="525" customWidth="1"/>
    <col min="10004" max="10004" width="12.25" style="525" customWidth="1"/>
    <col min="10005" max="10005" width="0" style="525" hidden="1" customWidth="1"/>
    <col min="10006" max="10006" width="3.75" style="525" customWidth="1"/>
    <col min="10007" max="10007" width="11.125" style="525" bestFit="1" customWidth="1"/>
    <col min="10008" max="10009" width="10.625" style="525"/>
    <col min="10010" max="10010" width="11.125" style="525" customWidth="1"/>
    <col min="10011" max="10240" width="10.625" style="525"/>
    <col min="10241" max="10248" width="0" style="525" hidden="1" customWidth="1"/>
    <col min="10249" max="10249" width="3.75" style="525" customWidth="1"/>
    <col min="10250" max="10250" width="3.875" style="525" customWidth="1"/>
    <col min="10251" max="10251" width="3.75" style="525" customWidth="1"/>
    <col min="10252" max="10252" width="12.75" style="525" customWidth="1"/>
    <col min="10253" max="10253" width="52.75" style="525" customWidth="1"/>
    <col min="10254" max="10257" width="0" style="525" hidden="1" customWidth="1"/>
    <col min="10258" max="10258" width="12.25" style="525" customWidth="1"/>
    <col min="10259" max="10259" width="6.375" style="525" customWidth="1"/>
    <col min="10260" max="10260" width="12.25" style="525" customWidth="1"/>
    <col min="10261" max="10261" width="0" style="525" hidden="1" customWidth="1"/>
    <col min="10262" max="10262" width="3.75" style="525" customWidth="1"/>
    <col min="10263" max="10263" width="11.125" style="525" bestFit="1" customWidth="1"/>
    <col min="10264" max="10265" width="10.625" style="525"/>
    <col min="10266" max="10266" width="11.125" style="525" customWidth="1"/>
    <col min="10267" max="10496" width="10.625" style="525"/>
    <col min="10497" max="10504" width="0" style="525" hidden="1" customWidth="1"/>
    <col min="10505" max="10505" width="3.75" style="525" customWidth="1"/>
    <col min="10506" max="10506" width="3.875" style="525" customWidth="1"/>
    <col min="10507" max="10507" width="3.75" style="525" customWidth="1"/>
    <col min="10508" max="10508" width="12.75" style="525" customWidth="1"/>
    <col min="10509" max="10509" width="52.75" style="525" customWidth="1"/>
    <col min="10510" max="10513" width="0" style="525" hidden="1" customWidth="1"/>
    <col min="10514" max="10514" width="12.25" style="525" customWidth="1"/>
    <col min="10515" max="10515" width="6.375" style="525" customWidth="1"/>
    <col min="10516" max="10516" width="12.25" style="525" customWidth="1"/>
    <col min="10517" max="10517" width="0" style="525" hidden="1" customWidth="1"/>
    <col min="10518" max="10518" width="3.75" style="525" customWidth="1"/>
    <col min="10519" max="10519" width="11.125" style="525" bestFit="1" customWidth="1"/>
    <col min="10520" max="10521" width="10.625" style="525"/>
    <col min="10522" max="10522" width="11.125" style="525" customWidth="1"/>
    <col min="10523" max="10752" width="10.625" style="525"/>
    <col min="10753" max="10760" width="0" style="525" hidden="1" customWidth="1"/>
    <col min="10761" max="10761" width="3.75" style="525" customWidth="1"/>
    <col min="10762" max="10762" width="3.875" style="525" customWidth="1"/>
    <col min="10763" max="10763" width="3.75" style="525" customWidth="1"/>
    <col min="10764" max="10764" width="12.75" style="525" customWidth="1"/>
    <col min="10765" max="10765" width="52.75" style="525" customWidth="1"/>
    <col min="10766" max="10769" width="0" style="525" hidden="1" customWidth="1"/>
    <col min="10770" max="10770" width="12.25" style="525" customWidth="1"/>
    <col min="10771" max="10771" width="6.375" style="525" customWidth="1"/>
    <col min="10772" max="10772" width="12.25" style="525" customWidth="1"/>
    <col min="10773" max="10773" width="0" style="525" hidden="1" customWidth="1"/>
    <col min="10774" max="10774" width="3.75" style="525" customWidth="1"/>
    <col min="10775" max="10775" width="11.125" style="525" bestFit="1" customWidth="1"/>
    <col min="10776" max="10777" width="10.625" style="525"/>
    <col min="10778" max="10778" width="11.125" style="525" customWidth="1"/>
    <col min="10779" max="11008" width="10.625" style="525"/>
    <col min="11009" max="11016" width="0" style="525" hidden="1" customWidth="1"/>
    <col min="11017" max="11017" width="3.75" style="525" customWidth="1"/>
    <col min="11018" max="11018" width="3.875" style="525" customWidth="1"/>
    <col min="11019" max="11019" width="3.75" style="525" customWidth="1"/>
    <col min="11020" max="11020" width="12.75" style="525" customWidth="1"/>
    <col min="11021" max="11021" width="52.75" style="525" customWidth="1"/>
    <col min="11022" max="11025" width="0" style="525" hidden="1" customWidth="1"/>
    <col min="11026" max="11026" width="12.25" style="525" customWidth="1"/>
    <col min="11027" max="11027" width="6.375" style="525" customWidth="1"/>
    <col min="11028" max="11028" width="12.25" style="525" customWidth="1"/>
    <col min="11029" max="11029" width="0" style="525" hidden="1" customWidth="1"/>
    <col min="11030" max="11030" width="3.75" style="525" customWidth="1"/>
    <col min="11031" max="11031" width="11.125" style="525" bestFit="1" customWidth="1"/>
    <col min="11032" max="11033" width="10.625" style="525"/>
    <col min="11034" max="11034" width="11.125" style="525" customWidth="1"/>
    <col min="11035" max="11264" width="10.625" style="525"/>
    <col min="11265" max="11272" width="0" style="525" hidden="1" customWidth="1"/>
    <col min="11273" max="11273" width="3.75" style="525" customWidth="1"/>
    <col min="11274" max="11274" width="3.875" style="525" customWidth="1"/>
    <col min="11275" max="11275" width="3.75" style="525" customWidth="1"/>
    <col min="11276" max="11276" width="12.75" style="525" customWidth="1"/>
    <col min="11277" max="11277" width="52.75" style="525" customWidth="1"/>
    <col min="11278" max="11281" width="0" style="525" hidden="1" customWidth="1"/>
    <col min="11282" max="11282" width="12.25" style="525" customWidth="1"/>
    <col min="11283" max="11283" width="6.375" style="525" customWidth="1"/>
    <col min="11284" max="11284" width="12.25" style="525" customWidth="1"/>
    <col min="11285" max="11285" width="0" style="525" hidden="1" customWidth="1"/>
    <col min="11286" max="11286" width="3.75" style="525" customWidth="1"/>
    <col min="11287" max="11287" width="11.125" style="525" bestFit="1" customWidth="1"/>
    <col min="11288" max="11289" width="10.625" style="525"/>
    <col min="11290" max="11290" width="11.125" style="525" customWidth="1"/>
    <col min="11291" max="11520" width="10.625" style="525"/>
    <col min="11521" max="11528" width="0" style="525" hidden="1" customWidth="1"/>
    <col min="11529" max="11529" width="3.75" style="525" customWidth="1"/>
    <col min="11530" max="11530" width="3.875" style="525" customWidth="1"/>
    <col min="11531" max="11531" width="3.75" style="525" customWidth="1"/>
    <col min="11532" max="11532" width="12.75" style="525" customWidth="1"/>
    <col min="11533" max="11533" width="52.75" style="525" customWidth="1"/>
    <col min="11534" max="11537" width="0" style="525" hidden="1" customWidth="1"/>
    <col min="11538" max="11538" width="12.25" style="525" customWidth="1"/>
    <col min="11539" max="11539" width="6.375" style="525" customWidth="1"/>
    <col min="11540" max="11540" width="12.25" style="525" customWidth="1"/>
    <col min="11541" max="11541" width="0" style="525" hidden="1" customWidth="1"/>
    <col min="11542" max="11542" width="3.75" style="525" customWidth="1"/>
    <col min="11543" max="11543" width="11.125" style="525" bestFit="1" customWidth="1"/>
    <col min="11544" max="11545" width="10.625" style="525"/>
    <col min="11546" max="11546" width="11.125" style="525" customWidth="1"/>
    <col min="11547" max="11776" width="10.625" style="525"/>
    <col min="11777" max="11784" width="0" style="525" hidden="1" customWidth="1"/>
    <col min="11785" max="11785" width="3.75" style="525" customWidth="1"/>
    <col min="11786" max="11786" width="3.875" style="525" customWidth="1"/>
    <col min="11787" max="11787" width="3.75" style="525" customWidth="1"/>
    <col min="11788" max="11788" width="12.75" style="525" customWidth="1"/>
    <col min="11789" max="11789" width="52.75" style="525" customWidth="1"/>
    <col min="11790" max="11793" width="0" style="525" hidden="1" customWidth="1"/>
    <col min="11794" max="11794" width="12.25" style="525" customWidth="1"/>
    <col min="11795" max="11795" width="6.375" style="525" customWidth="1"/>
    <col min="11796" max="11796" width="12.25" style="525" customWidth="1"/>
    <col min="11797" max="11797" width="0" style="525" hidden="1" customWidth="1"/>
    <col min="11798" max="11798" width="3.75" style="525" customWidth="1"/>
    <col min="11799" max="11799" width="11.125" style="525" bestFit="1" customWidth="1"/>
    <col min="11800" max="11801" width="10.625" style="525"/>
    <col min="11802" max="11802" width="11.125" style="525" customWidth="1"/>
    <col min="11803" max="12032" width="10.625" style="525"/>
    <col min="12033" max="12040" width="0" style="525" hidden="1" customWidth="1"/>
    <col min="12041" max="12041" width="3.75" style="525" customWidth="1"/>
    <col min="12042" max="12042" width="3.875" style="525" customWidth="1"/>
    <col min="12043" max="12043" width="3.75" style="525" customWidth="1"/>
    <col min="12044" max="12044" width="12.75" style="525" customWidth="1"/>
    <col min="12045" max="12045" width="52.75" style="525" customWidth="1"/>
    <col min="12046" max="12049" width="0" style="525" hidden="1" customWidth="1"/>
    <col min="12050" max="12050" width="12.25" style="525" customWidth="1"/>
    <col min="12051" max="12051" width="6.375" style="525" customWidth="1"/>
    <col min="12052" max="12052" width="12.25" style="525" customWidth="1"/>
    <col min="12053" max="12053" width="0" style="525" hidden="1" customWidth="1"/>
    <col min="12054" max="12054" width="3.75" style="525" customWidth="1"/>
    <col min="12055" max="12055" width="11.125" style="525" bestFit="1" customWidth="1"/>
    <col min="12056" max="12057" width="10.625" style="525"/>
    <col min="12058" max="12058" width="11.125" style="525" customWidth="1"/>
    <col min="12059" max="12288" width="10.625" style="525"/>
    <col min="12289" max="12296" width="0" style="525" hidden="1" customWidth="1"/>
    <col min="12297" max="12297" width="3.75" style="525" customWidth="1"/>
    <col min="12298" max="12298" width="3.875" style="525" customWidth="1"/>
    <col min="12299" max="12299" width="3.75" style="525" customWidth="1"/>
    <col min="12300" max="12300" width="12.75" style="525" customWidth="1"/>
    <col min="12301" max="12301" width="52.75" style="525" customWidth="1"/>
    <col min="12302" max="12305" width="0" style="525" hidden="1" customWidth="1"/>
    <col min="12306" max="12306" width="12.25" style="525" customWidth="1"/>
    <col min="12307" max="12307" width="6.375" style="525" customWidth="1"/>
    <col min="12308" max="12308" width="12.25" style="525" customWidth="1"/>
    <col min="12309" max="12309" width="0" style="525" hidden="1" customWidth="1"/>
    <col min="12310" max="12310" width="3.75" style="525" customWidth="1"/>
    <col min="12311" max="12311" width="11.125" style="525" bestFit="1" customWidth="1"/>
    <col min="12312" max="12313" width="10.625" style="525"/>
    <col min="12314" max="12314" width="11.125" style="525" customWidth="1"/>
    <col min="12315" max="12544" width="10.625" style="525"/>
    <col min="12545" max="12552" width="0" style="525" hidden="1" customWidth="1"/>
    <col min="12553" max="12553" width="3.75" style="525" customWidth="1"/>
    <col min="12554" max="12554" width="3.875" style="525" customWidth="1"/>
    <col min="12555" max="12555" width="3.75" style="525" customWidth="1"/>
    <col min="12556" max="12556" width="12.75" style="525" customWidth="1"/>
    <col min="12557" max="12557" width="52.75" style="525" customWidth="1"/>
    <col min="12558" max="12561" width="0" style="525" hidden="1" customWidth="1"/>
    <col min="12562" max="12562" width="12.25" style="525" customWidth="1"/>
    <col min="12563" max="12563" width="6.375" style="525" customWidth="1"/>
    <col min="12564" max="12564" width="12.25" style="525" customWidth="1"/>
    <col min="12565" max="12565" width="0" style="525" hidden="1" customWidth="1"/>
    <col min="12566" max="12566" width="3.75" style="525" customWidth="1"/>
    <col min="12567" max="12567" width="11.125" style="525" bestFit="1" customWidth="1"/>
    <col min="12568" max="12569" width="10.625" style="525"/>
    <col min="12570" max="12570" width="11.125" style="525" customWidth="1"/>
    <col min="12571" max="12800" width="10.625" style="525"/>
    <col min="12801" max="12808" width="0" style="525" hidden="1" customWidth="1"/>
    <col min="12809" max="12809" width="3.75" style="525" customWidth="1"/>
    <col min="12810" max="12810" width="3.875" style="525" customWidth="1"/>
    <col min="12811" max="12811" width="3.75" style="525" customWidth="1"/>
    <col min="12812" max="12812" width="12.75" style="525" customWidth="1"/>
    <col min="12813" max="12813" width="52.75" style="525" customWidth="1"/>
    <col min="12814" max="12817" width="0" style="525" hidden="1" customWidth="1"/>
    <col min="12818" max="12818" width="12.25" style="525" customWidth="1"/>
    <col min="12819" max="12819" width="6.375" style="525" customWidth="1"/>
    <col min="12820" max="12820" width="12.25" style="525" customWidth="1"/>
    <col min="12821" max="12821" width="0" style="525" hidden="1" customWidth="1"/>
    <col min="12822" max="12822" width="3.75" style="525" customWidth="1"/>
    <col min="12823" max="12823" width="11.125" style="525" bestFit="1" customWidth="1"/>
    <col min="12824" max="12825" width="10.625" style="525"/>
    <col min="12826" max="12826" width="11.125" style="525" customWidth="1"/>
    <col min="12827" max="13056" width="10.625" style="525"/>
    <col min="13057" max="13064" width="0" style="525" hidden="1" customWidth="1"/>
    <col min="13065" max="13065" width="3.75" style="525" customWidth="1"/>
    <col min="13066" max="13066" width="3.875" style="525" customWidth="1"/>
    <col min="13067" max="13067" width="3.75" style="525" customWidth="1"/>
    <col min="13068" max="13068" width="12.75" style="525" customWidth="1"/>
    <col min="13069" max="13069" width="52.75" style="525" customWidth="1"/>
    <col min="13070" max="13073" width="0" style="525" hidden="1" customWidth="1"/>
    <col min="13074" max="13074" width="12.25" style="525" customWidth="1"/>
    <col min="13075" max="13075" width="6.375" style="525" customWidth="1"/>
    <col min="13076" max="13076" width="12.25" style="525" customWidth="1"/>
    <col min="13077" max="13077" width="0" style="525" hidden="1" customWidth="1"/>
    <col min="13078" max="13078" width="3.75" style="525" customWidth="1"/>
    <col min="13079" max="13079" width="11.125" style="525" bestFit="1" customWidth="1"/>
    <col min="13080" max="13081" width="10.625" style="525"/>
    <col min="13082" max="13082" width="11.125" style="525" customWidth="1"/>
    <col min="13083" max="13312" width="10.625" style="525"/>
    <col min="13313" max="13320" width="0" style="525" hidden="1" customWidth="1"/>
    <col min="13321" max="13321" width="3.75" style="525" customWidth="1"/>
    <col min="13322" max="13322" width="3.875" style="525" customWidth="1"/>
    <col min="13323" max="13323" width="3.75" style="525" customWidth="1"/>
    <col min="13324" max="13324" width="12.75" style="525" customWidth="1"/>
    <col min="13325" max="13325" width="52.75" style="525" customWidth="1"/>
    <col min="13326" max="13329" width="0" style="525" hidden="1" customWidth="1"/>
    <col min="13330" max="13330" width="12.25" style="525" customWidth="1"/>
    <col min="13331" max="13331" width="6.375" style="525" customWidth="1"/>
    <col min="13332" max="13332" width="12.25" style="525" customWidth="1"/>
    <col min="13333" max="13333" width="0" style="525" hidden="1" customWidth="1"/>
    <col min="13334" max="13334" width="3.75" style="525" customWidth="1"/>
    <col min="13335" max="13335" width="11.125" style="525" bestFit="1" customWidth="1"/>
    <col min="13336" max="13337" width="10.625" style="525"/>
    <col min="13338" max="13338" width="11.125" style="525" customWidth="1"/>
    <col min="13339" max="13568" width="10.625" style="525"/>
    <col min="13569" max="13576" width="0" style="525" hidden="1" customWidth="1"/>
    <col min="13577" max="13577" width="3.75" style="525" customWidth="1"/>
    <col min="13578" max="13578" width="3.875" style="525" customWidth="1"/>
    <col min="13579" max="13579" width="3.75" style="525" customWidth="1"/>
    <col min="13580" max="13580" width="12.75" style="525" customWidth="1"/>
    <col min="13581" max="13581" width="52.75" style="525" customWidth="1"/>
    <col min="13582" max="13585" width="0" style="525" hidden="1" customWidth="1"/>
    <col min="13586" max="13586" width="12.25" style="525" customWidth="1"/>
    <col min="13587" max="13587" width="6.375" style="525" customWidth="1"/>
    <col min="13588" max="13588" width="12.25" style="525" customWidth="1"/>
    <col min="13589" max="13589" width="0" style="525" hidden="1" customWidth="1"/>
    <col min="13590" max="13590" width="3.75" style="525" customWidth="1"/>
    <col min="13591" max="13591" width="11.125" style="525" bestFit="1" customWidth="1"/>
    <col min="13592" max="13593" width="10.625" style="525"/>
    <col min="13594" max="13594" width="11.125" style="525" customWidth="1"/>
    <col min="13595" max="13824" width="10.625" style="525"/>
    <col min="13825" max="13832" width="0" style="525" hidden="1" customWidth="1"/>
    <col min="13833" max="13833" width="3.75" style="525" customWidth="1"/>
    <col min="13834" max="13834" width="3.875" style="525" customWidth="1"/>
    <col min="13835" max="13835" width="3.75" style="525" customWidth="1"/>
    <col min="13836" max="13836" width="12.75" style="525" customWidth="1"/>
    <col min="13837" max="13837" width="52.75" style="525" customWidth="1"/>
    <col min="13838" max="13841" width="0" style="525" hidden="1" customWidth="1"/>
    <col min="13842" max="13842" width="12.25" style="525" customWidth="1"/>
    <col min="13843" max="13843" width="6.375" style="525" customWidth="1"/>
    <col min="13844" max="13844" width="12.25" style="525" customWidth="1"/>
    <col min="13845" max="13845" width="0" style="525" hidden="1" customWidth="1"/>
    <col min="13846" max="13846" width="3.75" style="525" customWidth="1"/>
    <col min="13847" max="13847" width="11.125" style="525" bestFit="1" customWidth="1"/>
    <col min="13848" max="13849" width="10.625" style="525"/>
    <col min="13850" max="13850" width="11.125" style="525" customWidth="1"/>
    <col min="13851" max="14080" width="10.625" style="525"/>
    <col min="14081" max="14088" width="0" style="525" hidden="1" customWidth="1"/>
    <col min="14089" max="14089" width="3.75" style="525" customWidth="1"/>
    <col min="14090" max="14090" width="3.875" style="525" customWidth="1"/>
    <col min="14091" max="14091" width="3.75" style="525" customWidth="1"/>
    <col min="14092" max="14092" width="12.75" style="525" customWidth="1"/>
    <col min="14093" max="14093" width="52.75" style="525" customWidth="1"/>
    <col min="14094" max="14097" width="0" style="525" hidden="1" customWidth="1"/>
    <col min="14098" max="14098" width="12.25" style="525" customWidth="1"/>
    <col min="14099" max="14099" width="6.375" style="525" customWidth="1"/>
    <col min="14100" max="14100" width="12.25" style="525" customWidth="1"/>
    <col min="14101" max="14101" width="0" style="525" hidden="1" customWidth="1"/>
    <col min="14102" max="14102" width="3.75" style="525" customWidth="1"/>
    <col min="14103" max="14103" width="11.125" style="525" bestFit="1" customWidth="1"/>
    <col min="14104" max="14105" width="10.625" style="525"/>
    <col min="14106" max="14106" width="11.125" style="525" customWidth="1"/>
    <col min="14107" max="14336" width="10.625" style="525"/>
    <col min="14337" max="14344" width="0" style="525" hidden="1" customWidth="1"/>
    <col min="14345" max="14345" width="3.75" style="525" customWidth="1"/>
    <col min="14346" max="14346" width="3.875" style="525" customWidth="1"/>
    <col min="14347" max="14347" width="3.75" style="525" customWidth="1"/>
    <col min="14348" max="14348" width="12.75" style="525" customWidth="1"/>
    <col min="14349" max="14349" width="52.75" style="525" customWidth="1"/>
    <col min="14350" max="14353" width="0" style="525" hidden="1" customWidth="1"/>
    <col min="14354" max="14354" width="12.25" style="525" customWidth="1"/>
    <col min="14355" max="14355" width="6.375" style="525" customWidth="1"/>
    <col min="14356" max="14356" width="12.25" style="525" customWidth="1"/>
    <col min="14357" max="14357" width="0" style="525" hidden="1" customWidth="1"/>
    <col min="14358" max="14358" width="3.75" style="525" customWidth="1"/>
    <col min="14359" max="14359" width="11.125" style="525" bestFit="1" customWidth="1"/>
    <col min="14360" max="14361" width="10.625" style="525"/>
    <col min="14362" max="14362" width="11.125" style="525" customWidth="1"/>
    <col min="14363" max="14592" width="10.625" style="525"/>
    <col min="14593" max="14600" width="0" style="525" hidden="1" customWidth="1"/>
    <col min="14601" max="14601" width="3.75" style="525" customWidth="1"/>
    <col min="14602" max="14602" width="3.875" style="525" customWidth="1"/>
    <col min="14603" max="14603" width="3.75" style="525" customWidth="1"/>
    <col min="14604" max="14604" width="12.75" style="525" customWidth="1"/>
    <col min="14605" max="14605" width="52.75" style="525" customWidth="1"/>
    <col min="14606" max="14609" width="0" style="525" hidden="1" customWidth="1"/>
    <col min="14610" max="14610" width="12.25" style="525" customWidth="1"/>
    <col min="14611" max="14611" width="6.375" style="525" customWidth="1"/>
    <col min="14612" max="14612" width="12.25" style="525" customWidth="1"/>
    <col min="14613" max="14613" width="0" style="525" hidden="1" customWidth="1"/>
    <col min="14614" max="14614" width="3.75" style="525" customWidth="1"/>
    <col min="14615" max="14615" width="11.125" style="525" bestFit="1" customWidth="1"/>
    <col min="14616" max="14617" width="10.625" style="525"/>
    <col min="14618" max="14618" width="11.125" style="525" customWidth="1"/>
    <col min="14619" max="14848" width="10.625" style="525"/>
    <col min="14849" max="14856" width="0" style="525" hidden="1" customWidth="1"/>
    <col min="14857" max="14857" width="3.75" style="525" customWidth="1"/>
    <col min="14858" max="14858" width="3.875" style="525" customWidth="1"/>
    <col min="14859" max="14859" width="3.75" style="525" customWidth="1"/>
    <col min="14860" max="14860" width="12.75" style="525" customWidth="1"/>
    <col min="14861" max="14861" width="52.75" style="525" customWidth="1"/>
    <col min="14862" max="14865" width="0" style="525" hidden="1" customWidth="1"/>
    <col min="14866" max="14866" width="12.25" style="525" customWidth="1"/>
    <col min="14867" max="14867" width="6.375" style="525" customWidth="1"/>
    <col min="14868" max="14868" width="12.25" style="525" customWidth="1"/>
    <col min="14869" max="14869" width="0" style="525" hidden="1" customWidth="1"/>
    <col min="14870" max="14870" width="3.75" style="525" customWidth="1"/>
    <col min="14871" max="14871" width="11.125" style="525" bestFit="1" customWidth="1"/>
    <col min="14872" max="14873" width="10.625" style="525"/>
    <col min="14874" max="14874" width="11.125" style="525" customWidth="1"/>
    <col min="14875" max="15104" width="10.625" style="525"/>
    <col min="15105" max="15112" width="0" style="525" hidden="1" customWidth="1"/>
    <col min="15113" max="15113" width="3.75" style="525" customWidth="1"/>
    <col min="15114" max="15114" width="3.875" style="525" customWidth="1"/>
    <col min="15115" max="15115" width="3.75" style="525" customWidth="1"/>
    <col min="15116" max="15116" width="12.75" style="525" customWidth="1"/>
    <col min="15117" max="15117" width="52.75" style="525" customWidth="1"/>
    <col min="15118" max="15121" width="0" style="525" hidden="1" customWidth="1"/>
    <col min="15122" max="15122" width="12.25" style="525" customWidth="1"/>
    <col min="15123" max="15123" width="6.375" style="525" customWidth="1"/>
    <col min="15124" max="15124" width="12.25" style="525" customWidth="1"/>
    <col min="15125" max="15125" width="0" style="525" hidden="1" customWidth="1"/>
    <col min="15126" max="15126" width="3.75" style="525" customWidth="1"/>
    <col min="15127" max="15127" width="11.125" style="525" bestFit="1" customWidth="1"/>
    <col min="15128" max="15129" width="10.625" style="525"/>
    <col min="15130" max="15130" width="11.125" style="525" customWidth="1"/>
    <col min="15131" max="15360" width="10.625" style="525"/>
    <col min="15361" max="15368" width="0" style="525" hidden="1" customWidth="1"/>
    <col min="15369" max="15369" width="3.75" style="525" customWidth="1"/>
    <col min="15370" max="15370" width="3.875" style="525" customWidth="1"/>
    <col min="15371" max="15371" width="3.75" style="525" customWidth="1"/>
    <col min="15372" max="15372" width="12.75" style="525" customWidth="1"/>
    <col min="15373" max="15373" width="52.75" style="525" customWidth="1"/>
    <col min="15374" max="15377" width="0" style="525" hidden="1" customWidth="1"/>
    <col min="15378" max="15378" width="12.25" style="525" customWidth="1"/>
    <col min="15379" max="15379" width="6.375" style="525" customWidth="1"/>
    <col min="15380" max="15380" width="12.25" style="525" customWidth="1"/>
    <col min="15381" max="15381" width="0" style="525" hidden="1" customWidth="1"/>
    <col min="15382" max="15382" width="3.75" style="525" customWidth="1"/>
    <col min="15383" max="15383" width="11.125" style="525" bestFit="1" customWidth="1"/>
    <col min="15384" max="15385" width="10.625" style="525"/>
    <col min="15386" max="15386" width="11.125" style="525" customWidth="1"/>
    <col min="15387" max="15616" width="10.625" style="525"/>
    <col min="15617" max="15624" width="0" style="525" hidden="1" customWidth="1"/>
    <col min="15625" max="15625" width="3.75" style="525" customWidth="1"/>
    <col min="15626" max="15626" width="3.875" style="525" customWidth="1"/>
    <col min="15627" max="15627" width="3.75" style="525" customWidth="1"/>
    <col min="15628" max="15628" width="12.75" style="525" customWidth="1"/>
    <col min="15629" max="15629" width="52.75" style="525" customWidth="1"/>
    <col min="15630" max="15633" width="0" style="525" hidden="1" customWidth="1"/>
    <col min="15634" max="15634" width="12.25" style="525" customWidth="1"/>
    <col min="15635" max="15635" width="6.375" style="525" customWidth="1"/>
    <col min="15636" max="15636" width="12.25" style="525" customWidth="1"/>
    <col min="15637" max="15637" width="0" style="525" hidden="1" customWidth="1"/>
    <col min="15638" max="15638" width="3.75" style="525" customWidth="1"/>
    <col min="15639" max="15639" width="11.125" style="525" bestFit="1" customWidth="1"/>
    <col min="15640" max="15641" width="10.625" style="525"/>
    <col min="15642" max="15642" width="11.125" style="525" customWidth="1"/>
    <col min="15643" max="15872" width="10.625" style="525"/>
    <col min="15873" max="15880" width="0" style="525" hidden="1" customWidth="1"/>
    <col min="15881" max="15881" width="3.75" style="525" customWidth="1"/>
    <col min="15882" max="15882" width="3.875" style="525" customWidth="1"/>
    <col min="15883" max="15883" width="3.75" style="525" customWidth="1"/>
    <col min="15884" max="15884" width="12.75" style="525" customWidth="1"/>
    <col min="15885" max="15885" width="52.75" style="525" customWidth="1"/>
    <col min="15886" max="15889" width="0" style="525" hidden="1" customWidth="1"/>
    <col min="15890" max="15890" width="12.25" style="525" customWidth="1"/>
    <col min="15891" max="15891" width="6.375" style="525" customWidth="1"/>
    <col min="15892" max="15892" width="12.25" style="525" customWidth="1"/>
    <col min="15893" max="15893" width="0" style="525" hidden="1" customWidth="1"/>
    <col min="15894" max="15894" width="3.75" style="525" customWidth="1"/>
    <col min="15895" max="15895" width="11.125" style="525" bestFit="1" customWidth="1"/>
    <col min="15896" max="15897" width="10.625" style="525"/>
    <col min="15898" max="15898" width="11.125" style="525" customWidth="1"/>
    <col min="15899" max="16128" width="10.625" style="525"/>
    <col min="16129" max="16136" width="0" style="525" hidden="1" customWidth="1"/>
    <col min="16137" max="16137" width="3.75" style="525" customWidth="1"/>
    <col min="16138" max="16138" width="3.875" style="525" customWidth="1"/>
    <col min="16139" max="16139" width="3.75" style="525" customWidth="1"/>
    <col min="16140" max="16140" width="12.75" style="525" customWidth="1"/>
    <col min="16141" max="16141" width="52.75" style="525" customWidth="1"/>
    <col min="16142" max="16145" width="0" style="525" hidden="1" customWidth="1"/>
    <col min="16146" max="16146" width="12.25" style="525" customWidth="1"/>
    <col min="16147" max="16147" width="6.375" style="525" customWidth="1"/>
    <col min="16148" max="16148" width="12.25" style="525" customWidth="1"/>
    <col min="16149" max="16149" width="0" style="525" hidden="1" customWidth="1"/>
    <col min="16150" max="16150" width="3.75" style="525" customWidth="1"/>
    <col min="16151" max="16151" width="11.125" style="525" bestFit="1" customWidth="1"/>
    <col min="16152" max="16153" width="10.625" style="525"/>
    <col min="16154" max="16154" width="11.125" style="525" customWidth="1"/>
    <col min="16155" max="16384" width="10.6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9" t="s">
        <v>632</v>
      </c>
      <c r="M5" s="1229"/>
      <c r="N5" s="1229"/>
      <c r="O5" s="1229"/>
      <c r="P5" s="1229"/>
      <c r="Q5" s="1229"/>
      <c r="R5" s="1229"/>
      <c r="S5" s="1229"/>
      <c r="T5" s="1229"/>
      <c r="U5" s="666"/>
    </row>
    <row r="6" spans="1:34" ht="3" customHeight="1">
      <c r="J6" s="531"/>
      <c r="K6" s="531"/>
      <c r="L6" s="526"/>
      <c r="M6" s="526"/>
      <c r="N6" s="526"/>
      <c r="O6" s="530"/>
      <c r="P6" s="530"/>
      <c r="Q6" s="530"/>
      <c r="R6" s="530"/>
      <c r="S6" s="530"/>
      <c r="T6" s="530"/>
      <c r="U6" s="530"/>
      <c r="V6" s="534"/>
    </row>
    <row r="7" spans="1:34" s="801" customFormat="1" ht="22.8">
      <c r="A7" s="810"/>
      <c r="B7" s="810"/>
      <c r="C7" s="810"/>
      <c r="D7" s="810"/>
      <c r="E7" s="810"/>
      <c r="F7" s="810"/>
      <c r="G7" s="809"/>
      <c r="H7" s="809"/>
      <c r="I7" s="689"/>
      <c r="J7" s="688"/>
      <c r="K7" s="688"/>
      <c r="L7" s="756"/>
      <c r="M7" s="619" t="s">
        <v>745</v>
      </c>
      <c r="N7" s="756"/>
      <c r="O7" s="1239" t="s">
        <v>85</v>
      </c>
      <c r="P7" s="1239"/>
      <c r="Q7" s="757"/>
      <c r="R7" s="757"/>
      <c r="S7" s="757"/>
      <c r="T7" s="757"/>
      <c r="U7" s="769"/>
      <c r="V7" s="806"/>
      <c r="X7" s="810"/>
      <c r="Y7" s="810"/>
      <c r="Z7" s="810"/>
      <c r="AA7" s="810"/>
      <c r="AB7" s="810"/>
      <c r="AC7" s="810"/>
      <c r="AD7" s="810"/>
      <c r="AE7" s="810"/>
      <c r="AF7" s="810"/>
      <c r="AG7" s="810"/>
      <c r="AH7" s="810"/>
    </row>
    <row r="8" spans="1:34" s="830" customFormat="1" ht="4.2">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34.200000000000003">
      <c r="A9" s="592"/>
      <c r="B9" s="592"/>
      <c r="C9" s="592"/>
      <c r="D9" s="592"/>
      <c r="E9" s="592"/>
      <c r="F9" s="592"/>
      <c r="G9" s="592"/>
      <c r="H9" s="592"/>
      <c r="L9" s="501"/>
      <c r="M9" s="619" t="s">
        <v>502</v>
      </c>
      <c r="N9" s="668"/>
      <c r="O9" s="1206" t="str">
        <f>IF(NameOrPr_ch="",IF(NameOrPr="","",NameOrPr),NameOrPr_ch)</f>
        <v>Департамент энергетики и тарифов Ивановской области</v>
      </c>
      <c r="P9" s="1206"/>
      <c r="Q9" s="1206"/>
      <c r="R9" s="1206"/>
      <c r="S9" s="1206"/>
      <c r="T9" s="1206"/>
      <c r="U9" s="584"/>
      <c r="V9" s="584"/>
      <c r="W9" s="521"/>
      <c r="X9" s="592"/>
      <c r="Y9" s="592"/>
      <c r="Z9" s="592"/>
      <c r="AA9" s="592"/>
      <c r="AB9" s="592"/>
      <c r="AC9" s="592"/>
      <c r="AD9" s="592"/>
      <c r="AE9" s="592"/>
      <c r="AF9" s="592"/>
      <c r="AG9" s="592"/>
      <c r="AH9" s="592"/>
    </row>
    <row r="10" spans="1:34" s="572" customFormat="1" ht="18.600000000000001">
      <c r="A10" s="592"/>
      <c r="B10" s="592"/>
      <c r="C10" s="592"/>
      <c r="D10" s="592"/>
      <c r="E10" s="592"/>
      <c r="F10" s="592"/>
      <c r="G10" s="592"/>
      <c r="H10" s="592"/>
      <c r="L10" s="501"/>
      <c r="M10" s="619" t="s">
        <v>597</v>
      </c>
      <c r="N10" s="668"/>
      <c r="O10" s="1206" t="str">
        <f>IF(datePr_ch="",IF(datePr="","",datePr),datePr_ch)</f>
        <v>03.12.2021</v>
      </c>
      <c r="P10" s="1206"/>
      <c r="Q10" s="1206"/>
      <c r="R10" s="1206"/>
      <c r="S10" s="1206"/>
      <c r="T10" s="1206"/>
      <c r="U10" s="584"/>
      <c r="V10" s="584"/>
      <c r="W10" s="521"/>
      <c r="X10" s="592"/>
      <c r="Y10" s="592"/>
      <c r="Z10" s="592"/>
      <c r="AA10" s="592"/>
      <c r="AB10" s="592"/>
      <c r="AC10" s="592"/>
      <c r="AD10" s="592"/>
      <c r="AE10" s="592"/>
      <c r="AF10" s="592"/>
      <c r="AG10" s="592"/>
      <c r="AH10" s="592"/>
    </row>
    <row r="11" spans="1:34" s="572" customFormat="1" ht="18.600000000000001">
      <c r="A11" s="592"/>
      <c r="B11" s="592"/>
      <c r="C11" s="592"/>
      <c r="D11" s="592"/>
      <c r="E11" s="592"/>
      <c r="F11" s="592"/>
      <c r="G11" s="592"/>
      <c r="H11" s="592"/>
      <c r="L11" s="554"/>
      <c r="M11" s="619" t="s">
        <v>596</v>
      </c>
      <c r="N11" s="668"/>
      <c r="O11" s="1206" t="str">
        <f>IF(numberPr_ch="",IF(numberPr="","",numberPr),numberPr_ch)</f>
        <v>54-т/8</v>
      </c>
      <c r="P11" s="1206"/>
      <c r="Q11" s="1206"/>
      <c r="R11" s="1206"/>
      <c r="S11" s="1206"/>
      <c r="T11" s="1206"/>
      <c r="U11" s="584"/>
      <c r="V11" s="584"/>
      <c r="W11" s="521"/>
      <c r="X11" s="592"/>
      <c r="Y11" s="592"/>
      <c r="Z11" s="592"/>
      <c r="AA11" s="592"/>
      <c r="AB11" s="592"/>
      <c r="AC11" s="592"/>
      <c r="AD11" s="592"/>
      <c r="AE11" s="592"/>
      <c r="AF11" s="592"/>
      <c r="AG11" s="592"/>
      <c r="AH11" s="592"/>
    </row>
    <row r="12" spans="1:34" s="572" customFormat="1" ht="22.8">
      <c r="A12" s="592"/>
      <c r="B12" s="592"/>
      <c r="C12" s="592"/>
      <c r="D12" s="592"/>
      <c r="E12" s="592"/>
      <c r="F12" s="592"/>
      <c r="G12" s="592"/>
      <c r="H12" s="592"/>
      <c r="L12" s="554"/>
      <c r="M12" s="619" t="s">
        <v>501</v>
      </c>
      <c r="N12" s="668"/>
      <c r="O12" s="1206" t="str">
        <f>IF(IstPub_ch="",IF(IstPub="","",IstPub),IstPub_ch)</f>
        <v>На сайте Департамента энергетики и тарифов Ивановской области</v>
      </c>
      <c r="P12" s="1206"/>
      <c r="Q12" s="1206"/>
      <c r="R12" s="1206"/>
      <c r="S12" s="1206"/>
      <c r="T12" s="1206"/>
      <c r="U12" s="584"/>
      <c r="V12" s="584"/>
      <c r="W12" s="521"/>
      <c r="X12" s="592"/>
      <c r="Y12" s="592"/>
      <c r="Z12" s="592"/>
      <c r="AA12" s="592"/>
      <c r="AB12" s="592"/>
      <c r="AC12" s="592"/>
      <c r="AD12" s="592"/>
      <c r="AE12" s="592"/>
      <c r="AF12" s="592"/>
      <c r="AG12" s="592"/>
      <c r="AH12" s="592"/>
    </row>
    <row r="13" spans="1:34" s="572" customFormat="1" ht="11.4" hidden="1">
      <c r="A13" s="592"/>
      <c r="B13" s="592"/>
      <c r="C13" s="592"/>
      <c r="D13" s="592"/>
      <c r="E13" s="592"/>
      <c r="F13" s="592"/>
      <c r="G13" s="592"/>
      <c r="H13" s="592"/>
      <c r="L13" s="1230"/>
      <c r="M13" s="1230"/>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7"/>
      <c r="P14" s="1207"/>
      <c r="Q14" s="1207"/>
      <c r="R14" s="1207"/>
      <c r="S14" s="1207"/>
      <c r="T14" s="1207"/>
      <c r="U14" s="1207"/>
    </row>
    <row r="15" spans="1:34">
      <c r="J15" s="531"/>
      <c r="K15" s="531"/>
      <c r="L15" s="1160" t="s">
        <v>454</v>
      </c>
      <c r="M15" s="1160"/>
      <c r="N15" s="1160"/>
      <c r="O15" s="1160"/>
      <c r="P15" s="1160"/>
      <c r="Q15" s="1160"/>
      <c r="R15" s="1160"/>
      <c r="S15" s="1160"/>
      <c r="T15" s="1160"/>
      <c r="U15" s="1160"/>
      <c r="V15" s="1160"/>
      <c r="W15" s="1160" t="s">
        <v>455</v>
      </c>
    </row>
    <row r="16" spans="1:34" ht="14.25" customHeight="1">
      <c r="J16" s="531"/>
      <c r="K16" s="531"/>
      <c r="L16" s="1213" t="s">
        <v>92</v>
      </c>
      <c r="M16" s="1213" t="s">
        <v>640</v>
      </c>
      <c r="N16" s="663"/>
      <c r="O16" s="1214" t="s">
        <v>642</v>
      </c>
      <c r="P16" s="1215"/>
      <c r="Q16" s="1215"/>
      <c r="R16" s="1215"/>
      <c r="S16" s="1215"/>
      <c r="T16" s="1216"/>
      <c r="U16" s="1224" t="s">
        <v>341</v>
      </c>
      <c r="V16" s="1210" t="s">
        <v>275</v>
      </c>
      <c r="W16" s="1160"/>
    </row>
    <row r="17" spans="1:36" ht="14.25" customHeight="1">
      <c r="J17" s="531"/>
      <c r="K17" s="531"/>
      <c r="L17" s="1213"/>
      <c r="M17" s="1213"/>
      <c r="N17" s="664"/>
      <c r="O17" s="1219" t="s">
        <v>606</v>
      </c>
      <c r="P17" s="1217" t="s">
        <v>271</v>
      </c>
      <c r="Q17" s="1218"/>
      <c r="R17" s="1221" t="s">
        <v>655</v>
      </c>
      <c r="S17" s="1222"/>
      <c r="T17" s="1223"/>
      <c r="U17" s="1225"/>
      <c r="V17" s="1211"/>
      <c r="W17" s="1160"/>
    </row>
    <row r="18" spans="1:36" ht="33.75" customHeight="1">
      <c r="J18" s="531"/>
      <c r="K18" s="531"/>
      <c r="L18" s="1213"/>
      <c r="M18" s="1213"/>
      <c r="N18" s="665"/>
      <c r="O18" s="1220"/>
      <c r="P18" s="537" t="s">
        <v>607</v>
      </c>
      <c r="Q18" s="537" t="s">
        <v>6</v>
      </c>
      <c r="R18" s="538" t="s">
        <v>274</v>
      </c>
      <c r="S18" s="1208" t="s">
        <v>273</v>
      </c>
      <c r="T18" s="1209"/>
      <c r="U18" s="1226"/>
      <c r="V18" s="1212"/>
      <c r="W18" s="116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1">
        <f ca="1">OFFSET(S19,0,-1)+1</f>
        <v>7</v>
      </c>
      <c r="T19" s="1231"/>
      <c r="U19" s="650">
        <f ca="1">OFFSET(U19,0,-2)+1</f>
        <v>8</v>
      </c>
      <c r="V19" s="651">
        <f ca="1">OFFSET(V19,0,-1)</f>
        <v>8</v>
      </c>
      <c r="W19" s="650">
        <f ca="1">OFFSET(W19,0,-1)+1</f>
        <v>9</v>
      </c>
    </row>
    <row r="20" spans="1:36" ht="22.8">
      <c r="A20" s="1232">
        <v>1</v>
      </c>
      <c r="B20" s="885"/>
      <c r="C20" s="885"/>
      <c r="D20" s="885"/>
      <c r="E20" s="886"/>
      <c r="F20" s="887"/>
      <c r="G20" s="887"/>
      <c r="H20" s="887"/>
      <c r="I20" s="888"/>
      <c r="J20" s="883"/>
      <c r="K20" s="890"/>
      <c r="L20" s="595">
        <f>mergeValue(A20)</f>
        <v>1</v>
      </c>
      <c r="M20" s="643" t="s">
        <v>20</v>
      </c>
      <c r="N20" s="648"/>
      <c r="O20" s="1233"/>
      <c r="P20" s="1233"/>
      <c r="Q20" s="1233"/>
      <c r="R20" s="1233"/>
      <c r="S20" s="1233"/>
      <c r="T20" s="1233"/>
      <c r="U20" s="1233"/>
      <c r="V20" s="1233"/>
      <c r="W20" s="632" t="s">
        <v>476</v>
      </c>
      <c r="Y20" s="591"/>
      <c r="Z20" s="591" t="str">
        <f t="shared" ref="Z20:Z33" si="0">IF(M20="","",M20 )</f>
        <v>Наименование тарифа</v>
      </c>
      <c r="AA20" s="591"/>
      <c r="AB20" s="591"/>
      <c r="AC20" s="591"/>
      <c r="AI20" s="587"/>
      <c r="AJ20" s="587"/>
    </row>
    <row r="21" spans="1:36" ht="34.200000000000003">
      <c r="A21" s="1232"/>
      <c r="B21" s="1232">
        <v>1</v>
      </c>
      <c r="C21" s="885"/>
      <c r="D21" s="885"/>
      <c r="E21" s="887"/>
      <c r="F21" s="887"/>
      <c r="G21" s="887"/>
      <c r="H21" s="887"/>
      <c r="I21" s="882"/>
      <c r="J21" s="881"/>
      <c r="K21" s="884"/>
      <c r="L21" s="595" t="str">
        <f>mergeValue(A21) &amp;"."&amp; mergeValue(B21)</f>
        <v>1.1</v>
      </c>
      <c r="M21" s="548" t="s">
        <v>16</v>
      </c>
      <c r="N21" s="648"/>
      <c r="O21" s="1233"/>
      <c r="P21" s="1233"/>
      <c r="Q21" s="1233"/>
      <c r="R21" s="1233"/>
      <c r="S21" s="1233"/>
      <c r="T21" s="1233"/>
      <c r="U21" s="1233"/>
      <c r="V21" s="1233"/>
      <c r="W21" s="632" t="s">
        <v>477</v>
      </c>
      <c r="Y21" s="591"/>
      <c r="Z21" s="591" t="str">
        <f t="shared" si="0"/>
        <v>Территория действия тарифа</v>
      </c>
      <c r="AA21" s="591"/>
      <c r="AB21" s="591"/>
      <c r="AC21" s="591"/>
      <c r="AI21" s="587"/>
      <c r="AJ21" s="587"/>
    </row>
    <row r="22" spans="1:36" ht="22.8">
      <c r="A22" s="1232"/>
      <c r="B22" s="1232"/>
      <c r="C22" s="1232">
        <v>1</v>
      </c>
      <c r="D22" s="885"/>
      <c r="E22" s="887"/>
      <c r="F22" s="887"/>
      <c r="G22" s="887"/>
      <c r="H22" s="887"/>
      <c r="I22" s="889"/>
      <c r="J22" s="881"/>
      <c r="K22" s="884"/>
      <c r="L22" s="595" t="str">
        <f>mergeValue(A22) &amp;"."&amp; mergeValue(B22)&amp;"."&amp; mergeValue(C22)</f>
        <v>1.1.1</v>
      </c>
      <c r="M22" s="549" t="s">
        <v>7</v>
      </c>
      <c r="N22" s="648"/>
      <c r="O22" s="1233"/>
      <c r="P22" s="1233"/>
      <c r="Q22" s="1233"/>
      <c r="R22" s="1233"/>
      <c r="S22" s="1233"/>
      <c r="T22" s="1233"/>
      <c r="U22" s="1233"/>
      <c r="V22" s="1233"/>
      <c r="W22" s="632" t="s">
        <v>634</v>
      </c>
      <c r="Y22" s="591"/>
      <c r="Z22" s="591" t="str">
        <f t="shared" si="0"/>
        <v xml:space="preserve">Наименование системы теплоснабжения </v>
      </c>
      <c r="AA22" s="591"/>
      <c r="AB22" s="591"/>
      <c r="AC22" s="591"/>
      <c r="AI22" s="587"/>
      <c r="AJ22" s="587"/>
    </row>
    <row r="23" spans="1:36" ht="22.8">
      <c r="A23" s="1232"/>
      <c r="B23" s="1232"/>
      <c r="C23" s="1232"/>
      <c r="D23" s="1232">
        <v>1</v>
      </c>
      <c r="E23" s="887"/>
      <c r="F23" s="887"/>
      <c r="G23" s="887"/>
      <c r="H23" s="887"/>
      <c r="I23" s="889"/>
      <c r="J23" s="881"/>
      <c r="K23" s="884"/>
      <c r="L23" s="595" t="str">
        <f>mergeValue(A23) &amp;"."&amp; mergeValue(B23)&amp;"."&amp; mergeValue(C23)&amp;"."&amp; mergeValue(D23)</f>
        <v>1.1.1.1</v>
      </c>
      <c r="M23" s="550" t="s">
        <v>22</v>
      </c>
      <c r="N23" s="648"/>
      <c r="O23" s="1233"/>
      <c r="P23" s="1233"/>
      <c r="Q23" s="1233"/>
      <c r="R23" s="1233"/>
      <c r="S23" s="1233"/>
      <c r="T23" s="1233"/>
      <c r="U23" s="1233"/>
      <c r="V23" s="1233"/>
      <c r="W23" s="632" t="s">
        <v>635</v>
      </c>
      <c r="Y23" s="591"/>
      <c r="Z23" s="591" t="str">
        <f t="shared" si="0"/>
        <v xml:space="preserve">Источник тепловой энергии  </v>
      </c>
      <c r="AA23" s="591"/>
      <c r="AB23" s="591"/>
      <c r="AC23" s="591"/>
      <c r="AI23" s="587"/>
      <c r="AJ23" s="587"/>
    </row>
    <row r="24" spans="1:36" ht="114">
      <c r="A24" s="1232"/>
      <c r="B24" s="1232"/>
      <c r="C24" s="1232"/>
      <c r="D24" s="1232"/>
      <c r="E24" s="1232">
        <v>1</v>
      </c>
      <c r="F24" s="887"/>
      <c r="G24" s="887"/>
      <c r="H24" s="885">
        <v>1</v>
      </c>
      <c r="I24" s="1232">
        <v>1</v>
      </c>
      <c r="J24" s="887"/>
      <c r="K24" s="892"/>
      <c r="L24" s="595" t="str">
        <f>mergeValue(A24) &amp;"."&amp; mergeValue(B24)&amp;"."&amp; mergeValue(C24)&amp;"."&amp; mergeValue(D24)&amp;"."&amp; mergeValue(E24)</f>
        <v>1.1.1.1.1</v>
      </c>
      <c r="M24" s="556" t="s">
        <v>9</v>
      </c>
      <c r="N24" s="648"/>
      <c r="O24" s="1234"/>
      <c r="P24" s="1234"/>
      <c r="Q24" s="1234"/>
      <c r="R24" s="1234"/>
      <c r="S24" s="1234"/>
      <c r="T24" s="1234"/>
      <c r="U24" s="1234"/>
      <c r="V24" s="1234"/>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1.2">
      <c r="A25" s="1232"/>
      <c r="B25" s="1232"/>
      <c r="C25" s="1232"/>
      <c r="D25" s="1232"/>
      <c r="E25" s="1232"/>
      <c r="F25" s="1232">
        <v>1</v>
      </c>
      <c r="G25" s="885"/>
      <c r="H25" s="885"/>
      <c r="I25" s="1232"/>
      <c r="J25" s="1232">
        <v>1</v>
      </c>
      <c r="K25" s="893"/>
      <c r="L25" s="595" t="str">
        <f>mergeValue(A25) &amp;"."&amp; mergeValue(B25)&amp;"."&amp; mergeValue(C25)&amp;"."&amp; mergeValue(D25)&amp;"."&amp; mergeValue(E25)&amp;"."&amp; mergeValue(F25)</f>
        <v>1.1.1.1.1.1</v>
      </c>
      <c r="M25" s="557" t="s">
        <v>10</v>
      </c>
      <c r="N25" s="648"/>
      <c r="O25" s="1235"/>
      <c r="P25" s="1236"/>
      <c r="Q25" s="1236"/>
      <c r="R25" s="1236"/>
      <c r="S25" s="1236"/>
      <c r="T25" s="1236"/>
      <c r="U25" s="1236"/>
      <c r="V25" s="1237"/>
      <c r="W25" s="632" t="s">
        <v>637</v>
      </c>
      <c r="Y25" s="591"/>
      <c r="Z25" s="591" t="str">
        <f t="shared" si="0"/>
        <v>Группа потребителей</v>
      </c>
      <c r="AA25" s="591"/>
      <c r="AB25" s="591"/>
      <c r="AC25" s="591"/>
      <c r="AI25" s="587"/>
      <c r="AJ25" s="587"/>
    </row>
    <row r="26" spans="1:36" ht="189" customHeight="1">
      <c r="A26" s="1232"/>
      <c r="B26" s="1232"/>
      <c r="C26" s="1232"/>
      <c r="D26" s="1232"/>
      <c r="E26" s="1232"/>
      <c r="F26" s="1232"/>
      <c r="G26" s="885">
        <v>1</v>
      </c>
      <c r="H26" s="885"/>
      <c r="I26" s="1232"/>
      <c r="J26" s="1232"/>
      <c r="K26" s="893">
        <v>1</v>
      </c>
      <c r="L26" s="595" t="str">
        <f>mergeValue(A26) &amp;"."&amp; mergeValue(B26)&amp;"."&amp; mergeValue(C26)&amp;"."&amp; mergeValue(D26)&amp;"."&amp; mergeValue(E26)&amp;"."&amp; mergeValue(F26)&amp;"."&amp; mergeValue(G26)</f>
        <v>1.1.1.1.1.1.1</v>
      </c>
      <c r="M26" s="1071"/>
      <c r="N26" s="648"/>
      <c r="O26" s="564"/>
      <c r="P26" s="564"/>
      <c r="Q26" s="1096"/>
      <c r="R26" s="1227"/>
      <c r="S26" s="1228" t="s">
        <v>84</v>
      </c>
      <c r="T26" s="1227"/>
      <c r="U26" s="1228" t="s">
        <v>85</v>
      </c>
      <c r="V26" s="564"/>
      <c r="W26" s="1203" t="s">
        <v>656</v>
      </c>
      <c r="X26" s="587" t="str">
        <f>strCheckDate(O27:V27)</f>
        <v/>
      </c>
      <c r="Y26" s="591"/>
      <c r="Z26" s="591" t="str">
        <f t="shared" si="0"/>
        <v/>
      </c>
      <c r="AA26" s="591"/>
      <c r="AB26" s="591"/>
      <c r="AC26" s="591"/>
      <c r="AI26" s="587"/>
      <c r="AJ26" s="587"/>
    </row>
    <row r="27" spans="1:36" ht="11.4" hidden="1">
      <c r="A27" s="1232"/>
      <c r="B27" s="1232"/>
      <c r="C27" s="1232"/>
      <c r="D27" s="1232"/>
      <c r="E27" s="1232"/>
      <c r="F27" s="1232"/>
      <c r="G27" s="885"/>
      <c r="H27" s="885"/>
      <c r="I27" s="1232"/>
      <c r="J27" s="1232"/>
      <c r="K27" s="893"/>
      <c r="L27" s="602"/>
      <c r="M27" s="648"/>
      <c r="N27" s="648"/>
      <c r="O27" s="564"/>
      <c r="P27" s="564"/>
      <c r="Q27" s="586" t="str">
        <f>R26 &amp; "-" &amp; T26</f>
        <v>-</v>
      </c>
      <c r="R27" s="1227"/>
      <c r="S27" s="1228"/>
      <c r="T27" s="1227"/>
      <c r="U27" s="1228"/>
      <c r="V27" s="564"/>
      <c r="W27" s="1204"/>
      <c r="Y27" s="591"/>
      <c r="Z27" s="591" t="str">
        <f t="shared" si="0"/>
        <v/>
      </c>
      <c r="AA27" s="591"/>
      <c r="AB27" s="591"/>
      <c r="AC27" s="591"/>
      <c r="AI27" s="587"/>
      <c r="AJ27" s="587"/>
    </row>
    <row r="28" spans="1:36" ht="15" customHeight="1">
      <c r="A28" s="1232"/>
      <c r="B28" s="1232"/>
      <c r="C28" s="1232"/>
      <c r="D28" s="1232"/>
      <c r="E28" s="1232"/>
      <c r="F28" s="1232"/>
      <c r="G28" s="887"/>
      <c r="H28" s="885"/>
      <c r="I28" s="1232"/>
      <c r="J28" s="1232"/>
      <c r="K28" s="892"/>
      <c r="L28" s="540"/>
      <c r="M28" s="559" t="s">
        <v>25</v>
      </c>
      <c r="N28" s="566"/>
      <c r="O28" s="566"/>
      <c r="P28" s="566"/>
      <c r="Q28" s="566"/>
      <c r="R28" s="566"/>
      <c r="S28" s="566"/>
      <c r="T28" s="566"/>
      <c r="U28" s="566"/>
      <c r="V28" s="562"/>
      <c r="W28" s="1205"/>
      <c r="Y28" s="591"/>
      <c r="Z28" s="591" t="str">
        <f t="shared" si="0"/>
        <v>Добавить вид теплоносителя (параметры теплоносителя)</v>
      </c>
      <c r="AA28" s="591"/>
      <c r="AB28" s="591"/>
      <c r="AC28" s="591"/>
      <c r="AI28" s="587"/>
      <c r="AJ28" s="587"/>
    </row>
    <row r="29" spans="1:36" ht="15" customHeight="1">
      <c r="A29" s="1232"/>
      <c r="B29" s="1232"/>
      <c r="C29" s="1232"/>
      <c r="D29" s="1232"/>
      <c r="E29" s="1232"/>
      <c r="F29" s="887"/>
      <c r="G29" s="887"/>
      <c r="H29" s="885"/>
      <c r="I29" s="123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2"/>
      <c r="B30" s="1232"/>
      <c r="C30" s="1232"/>
      <c r="D30" s="123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2"/>
      <c r="B31" s="1232"/>
      <c r="C31" s="123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2"/>
      <c r="B32" s="123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4">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633</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625" defaultRowHeight="13.8"/>
  <cols>
    <col min="1" max="1" width="3.75" style="809" hidden="1" customWidth="1"/>
    <col min="2" max="4" width="3.75" style="810" hidden="1" customWidth="1"/>
    <col min="5" max="5" width="3.75" style="811" customWidth="1"/>
    <col min="6" max="6" width="9.75" style="801" customWidth="1"/>
    <col min="7" max="7" width="37.75" style="801" customWidth="1"/>
    <col min="8" max="8" width="66.875" style="801" customWidth="1"/>
    <col min="9" max="9" width="115.75" style="801" customWidth="1"/>
    <col min="10" max="11" width="10.625" style="810"/>
    <col min="12" max="12" width="11.125" style="810" customWidth="1"/>
    <col min="13" max="20" width="10.625" style="810"/>
    <col min="21" max="16384" width="10.625" style="801"/>
  </cols>
  <sheetData>
    <row r="1" spans="1:20" ht="3" customHeight="1">
      <c r="A1" s="809" t="s">
        <v>50</v>
      </c>
    </row>
    <row r="2" spans="1:20" ht="22.2">
      <c r="F2" s="1197" t="s">
        <v>491</v>
      </c>
      <c r="G2" s="1198"/>
      <c r="H2" s="1199"/>
      <c r="I2" s="808"/>
    </row>
    <row r="3" spans="1:20" ht="3" customHeight="1"/>
    <row r="4" spans="1:20" s="572" customFormat="1" ht="11.4">
      <c r="A4" s="773"/>
      <c r="B4" s="773"/>
      <c r="C4" s="773"/>
      <c r="D4" s="773"/>
      <c r="F4" s="1160" t="s">
        <v>454</v>
      </c>
      <c r="G4" s="1160"/>
      <c r="H4" s="1160"/>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600000000000001">
      <c r="A7" s="773"/>
      <c r="B7" s="773"/>
      <c r="C7" s="773"/>
      <c r="D7" s="773"/>
      <c r="F7" s="816">
        <v>1</v>
      </c>
      <c r="G7" s="817" t="s">
        <v>492</v>
      </c>
      <c r="H7" s="807" t="str">
        <f>IF(dateCh="","",dateCh)</f>
        <v>14.12.2021</v>
      </c>
      <c r="I7" s="818" t="s">
        <v>493</v>
      </c>
      <c r="J7" s="617"/>
      <c r="K7" s="773"/>
      <c r="L7" s="773"/>
      <c r="M7" s="773"/>
      <c r="N7" s="773"/>
      <c r="O7" s="773"/>
      <c r="P7" s="773"/>
      <c r="Q7" s="773"/>
      <c r="R7" s="773"/>
      <c r="S7" s="773"/>
      <c r="T7" s="773"/>
    </row>
    <row r="8" spans="1:20" s="572" customFormat="1" ht="45.6">
      <c r="A8" s="1201">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8">
      <c r="A9" s="1201"/>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8">
      <c r="A10" s="1201"/>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600000000000001">
      <c r="A11" s="1201"/>
      <c r="B11" s="1201">
        <v>1</v>
      </c>
      <c r="C11" s="779"/>
      <c r="D11" s="779"/>
      <c r="F11" s="816" t="str">
        <f>"4."&amp;mergeValue(A11) &amp;"."&amp;mergeValue(B11)</f>
        <v>4.1.1</v>
      </c>
      <c r="G11" s="832" t="s">
        <v>593</v>
      </c>
      <c r="H11" s="807" t="str">
        <f>IF(region_name="","",region_name)</f>
        <v>Ивановская область</v>
      </c>
      <c r="I11" s="818" t="s">
        <v>499</v>
      </c>
      <c r="J11" s="617"/>
      <c r="K11" s="773"/>
      <c r="L11" s="773"/>
      <c r="M11" s="773"/>
      <c r="N11" s="773"/>
      <c r="O11" s="773"/>
      <c r="P11" s="773"/>
      <c r="Q11" s="773"/>
      <c r="R11" s="773"/>
      <c r="S11" s="773"/>
      <c r="T11" s="773"/>
    </row>
    <row r="12" spans="1:20" s="572" customFormat="1" ht="22.8">
      <c r="A12" s="1201"/>
      <c r="B12" s="1201"/>
      <c r="C12" s="1201">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str">
        <f>"4."&amp;mergeValue(A13) &amp;"."&amp;mergeValue(B13)&amp;"."&amp;mergeValue(C13)&amp;"."&amp;mergeValue(D13)</f>
        <v>4.1.1.1.1</v>
      </c>
      <c r="G13" s="820" t="s">
        <v>498</v>
      </c>
      <c r="H13" s="807"/>
      <c r="I13" s="1202" t="s">
        <v>592</v>
      </c>
      <c r="J13" s="617"/>
      <c r="K13" s="773"/>
      <c r="L13" s="773"/>
      <c r="M13" s="773"/>
      <c r="N13" s="773"/>
      <c r="O13" s="773"/>
      <c r="P13" s="773"/>
      <c r="Q13" s="773"/>
      <c r="R13" s="773"/>
      <c r="S13" s="773"/>
      <c r="T13" s="773"/>
    </row>
    <row r="14" spans="1:20" s="572" customFormat="1" ht="18.600000000000001">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600000000000001">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600000000000001">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600000000000001">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594</v>
      </c>
      <c r="H19" s="1196"/>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625" defaultRowHeight="13.8"/>
  <cols>
    <col min="1" max="6" width="10.625" style="810" hidden="1" customWidth="1"/>
    <col min="7" max="8" width="9.125" style="809" hidden="1" customWidth="1"/>
    <col min="9" max="9" width="3.75" style="689" customWidth="1"/>
    <col min="10" max="11" width="3.75" style="811" customWidth="1"/>
    <col min="12" max="12" width="12.75" style="801" customWidth="1"/>
    <col min="13" max="13" width="44.75" style="801" customWidth="1"/>
    <col min="14" max="14" width="1.75" style="801" hidden="1" customWidth="1"/>
    <col min="15" max="17" width="23.75" style="801" hidden="1" customWidth="1"/>
    <col min="18" max="18" width="11.75" style="801" customWidth="1"/>
    <col min="19" max="19" width="3.75" style="801" customWidth="1"/>
    <col min="20" max="20" width="11.75" style="801" customWidth="1"/>
    <col min="21" max="21" width="8.625" style="801" hidden="1" customWidth="1"/>
    <col min="22" max="22" width="4.75" style="801" customWidth="1"/>
    <col min="23" max="23" width="115.75" style="801" customWidth="1"/>
    <col min="24" max="25" width="10.625" style="810"/>
    <col min="26" max="26" width="11.125" style="810" customWidth="1"/>
    <col min="27" max="34" width="10.625" style="810"/>
    <col min="35" max="256" width="10.625" style="801"/>
    <col min="257" max="264" width="0" style="801" hidden="1" customWidth="1"/>
    <col min="265" max="265" width="3.75" style="801" customWidth="1"/>
    <col min="266" max="266" width="3.875" style="801" customWidth="1"/>
    <col min="267" max="267" width="3.75" style="801" customWidth="1"/>
    <col min="268" max="268" width="12.75" style="801" customWidth="1"/>
    <col min="269" max="269" width="52.75" style="801" customWidth="1"/>
    <col min="270" max="273" width="0" style="801" hidden="1" customWidth="1"/>
    <col min="274" max="274" width="12.25" style="801" customWidth="1"/>
    <col min="275" max="275" width="6.375" style="801" customWidth="1"/>
    <col min="276" max="276" width="12.25" style="801" customWidth="1"/>
    <col min="277" max="277" width="0" style="801" hidden="1" customWidth="1"/>
    <col min="278" max="278" width="3.75" style="801" customWidth="1"/>
    <col min="279" max="279" width="11.125" style="801" bestFit="1" customWidth="1"/>
    <col min="280" max="281" width="10.625" style="801"/>
    <col min="282" max="282" width="11.125" style="801" customWidth="1"/>
    <col min="283" max="512" width="10.625" style="801"/>
    <col min="513" max="520" width="0" style="801" hidden="1" customWidth="1"/>
    <col min="521" max="521" width="3.75" style="801" customWidth="1"/>
    <col min="522" max="522" width="3.875" style="801" customWidth="1"/>
    <col min="523" max="523" width="3.75" style="801" customWidth="1"/>
    <col min="524" max="524" width="12.75" style="801" customWidth="1"/>
    <col min="525" max="525" width="52.75" style="801" customWidth="1"/>
    <col min="526" max="529" width="0" style="801" hidden="1" customWidth="1"/>
    <col min="530" max="530" width="12.25" style="801" customWidth="1"/>
    <col min="531" max="531" width="6.375" style="801" customWidth="1"/>
    <col min="532" max="532" width="12.25" style="801" customWidth="1"/>
    <col min="533" max="533" width="0" style="801" hidden="1" customWidth="1"/>
    <col min="534" max="534" width="3.75" style="801" customWidth="1"/>
    <col min="535" max="535" width="11.125" style="801" bestFit="1" customWidth="1"/>
    <col min="536" max="537" width="10.625" style="801"/>
    <col min="538" max="538" width="11.125" style="801" customWidth="1"/>
    <col min="539" max="768" width="10.625" style="801"/>
    <col min="769" max="776" width="0" style="801" hidden="1" customWidth="1"/>
    <col min="777" max="777" width="3.75" style="801" customWidth="1"/>
    <col min="778" max="778" width="3.875" style="801" customWidth="1"/>
    <col min="779" max="779" width="3.75" style="801" customWidth="1"/>
    <col min="780" max="780" width="12.75" style="801" customWidth="1"/>
    <col min="781" max="781" width="52.75" style="801" customWidth="1"/>
    <col min="782" max="785" width="0" style="801" hidden="1" customWidth="1"/>
    <col min="786" max="786" width="12.25" style="801" customWidth="1"/>
    <col min="787" max="787" width="6.375" style="801" customWidth="1"/>
    <col min="788" max="788" width="12.25" style="801" customWidth="1"/>
    <col min="789" max="789" width="0" style="801" hidden="1" customWidth="1"/>
    <col min="790" max="790" width="3.75" style="801" customWidth="1"/>
    <col min="791" max="791" width="11.125" style="801" bestFit="1" customWidth="1"/>
    <col min="792" max="793" width="10.625" style="801"/>
    <col min="794" max="794" width="11.125" style="801" customWidth="1"/>
    <col min="795" max="1024" width="10.625" style="801"/>
    <col min="1025" max="1032" width="0" style="801" hidden="1" customWidth="1"/>
    <col min="1033" max="1033" width="3.75" style="801" customWidth="1"/>
    <col min="1034" max="1034" width="3.875" style="801" customWidth="1"/>
    <col min="1035" max="1035" width="3.75" style="801" customWidth="1"/>
    <col min="1036" max="1036" width="12.75" style="801" customWidth="1"/>
    <col min="1037" max="1037" width="52.75" style="801" customWidth="1"/>
    <col min="1038" max="1041" width="0" style="801" hidden="1" customWidth="1"/>
    <col min="1042" max="1042" width="12.25" style="801" customWidth="1"/>
    <col min="1043" max="1043" width="6.375" style="801" customWidth="1"/>
    <col min="1044" max="1044" width="12.25" style="801" customWidth="1"/>
    <col min="1045" max="1045" width="0" style="801" hidden="1" customWidth="1"/>
    <col min="1046" max="1046" width="3.75" style="801" customWidth="1"/>
    <col min="1047" max="1047" width="11.125" style="801" bestFit="1" customWidth="1"/>
    <col min="1048" max="1049" width="10.625" style="801"/>
    <col min="1050" max="1050" width="11.125" style="801" customWidth="1"/>
    <col min="1051" max="1280" width="10.625" style="801"/>
    <col min="1281" max="1288" width="0" style="801" hidden="1" customWidth="1"/>
    <col min="1289" max="1289" width="3.75" style="801" customWidth="1"/>
    <col min="1290" max="1290" width="3.875" style="801" customWidth="1"/>
    <col min="1291" max="1291" width="3.75" style="801" customWidth="1"/>
    <col min="1292" max="1292" width="12.75" style="801" customWidth="1"/>
    <col min="1293" max="1293" width="52.75" style="801" customWidth="1"/>
    <col min="1294" max="1297" width="0" style="801" hidden="1" customWidth="1"/>
    <col min="1298" max="1298" width="12.25" style="801" customWidth="1"/>
    <col min="1299" max="1299" width="6.375" style="801" customWidth="1"/>
    <col min="1300" max="1300" width="12.25" style="801" customWidth="1"/>
    <col min="1301" max="1301" width="0" style="801" hidden="1" customWidth="1"/>
    <col min="1302" max="1302" width="3.75" style="801" customWidth="1"/>
    <col min="1303" max="1303" width="11.125" style="801" bestFit="1" customWidth="1"/>
    <col min="1304" max="1305" width="10.625" style="801"/>
    <col min="1306" max="1306" width="11.125" style="801" customWidth="1"/>
    <col min="1307" max="1536" width="10.625" style="801"/>
    <col min="1537" max="1544" width="0" style="801" hidden="1" customWidth="1"/>
    <col min="1545" max="1545" width="3.75" style="801" customWidth="1"/>
    <col min="1546" max="1546" width="3.875" style="801" customWidth="1"/>
    <col min="1547" max="1547" width="3.75" style="801" customWidth="1"/>
    <col min="1548" max="1548" width="12.75" style="801" customWidth="1"/>
    <col min="1549" max="1549" width="52.75" style="801" customWidth="1"/>
    <col min="1550" max="1553" width="0" style="801" hidden="1" customWidth="1"/>
    <col min="1554" max="1554" width="12.25" style="801" customWidth="1"/>
    <col min="1555" max="1555" width="6.375" style="801" customWidth="1"/>
    <col min="1556" max="1556" width="12.25" style="801" customWidth="1"/>
    <col min="1557" max="1557" width="0" style="801" hidden="1" customWidth="1"/>
    <col min="1558" max="1558" width="3.75" style="801" customWidth="1"/>
    <col min="1559" max="1559" width="11.125" style="801" bestFit="1" customWidth="1"/>
    <col min="1560" max="1561" width="10.625" style="801"/>
    <col min="1562" max="1562" width="11.125" style="801" customWidth="1"/>
    <col min="1563" max="1792" width="10.625" style="801"/>
    <col min="1793" max="1800" width="0" style="801" hidden="1" customWidth="1"/>
    <col min="1801" max="1801" width="3.75" style="801" customWidth="1"/>
    <col min="1802" max="1802" width="3.875" style="801" customWidth="1"/>
    <col min="1803" max="1803" width="3.75" style="801" customWidth="1"/>
    <col min="1804" max="1804" width="12.75" style="801" customWidth="1"/>
    <col min="1805" max="1805" width="52.75" style="801" customWidth="1"/>
    <col min="1806" max="1809" width="0" style="801" hidden="1" customWidth="1"/>
    <col min="1810" max="1810" width="12.25" style="801" customWidth="1"/>
    <col min="1811" max="1811" width="6.375" style="801" customWidth="1"/>
    <col min="1812" max="1812" width="12.25" style="801" customWidth="1"/>
    <col min="1813" max="1813" width="0" style="801" hidden="1" customWidth="1"/>
    <col min="1814" max="1814" width="3.75" style="801" customWidth="1"/>
    <col min="1815" max="1815" width="11.125" style="801" bestFit="1" customWidth="1"/>
    <col min="1816" max="1817" width="10.625" style="801"/>
    <col min="1818" max="1818" width="11.125" style="801" customWidth="1"/>
    <col min="1819" max="2048" width="10.625" style="801"/>
    <col min="2049" max="2056" width="0" style="801" hidden="1" customWidth="1"/>
    <col min="2057" max="2057" width="3.75" style="801" customWidth="1"/>
    <col min="2058" max="2058" width="3.875" style="801" customWidth="1"/>
    <col min="2059" max="2059" width="3.75" style="801" customWidth="1"/>
    <col min="2060" max="2060" width="12.75" style="801" customWidth="1"/>
    <col min="2061" max="2061" width="52.75" style="801" customWidth="1"/>
    <col min="2062" max="2065" width="0" style="801" hidden="1" customWidth="1"/>
    <col min="2066" max="2066" width="12.25" style="801" customWidth="1"/>
    <col min="2067" max="2067" width="6.375" style="801" customWidth="1"/>
    <col min="2068" max="2068" width="12.25" style="801" customWidth="1"/>
    <col min="2069" max="2069" width="0" style="801" hidden="1" customWidth="1"/>
    <col min="2070" max="2070" width="3.75" style="801" customWidth="1"/>
    <col min="2071" max="2071" width="11.125" style="801" bestFit="1" customWidth="1"/>
    <col min="2072" max="2073" width="10.625" style="801"/>
    <col min="2074" max="2074" width="11.125" style="801" customWidth="1"/>
    <col min="2075" max="2304" width="10.625" style="801"/>
    <col min="2305" max="2312" width="0" style="801" hidden="1" customWidth="1"/>
    <col min="2313" max="2313" width="3.75" style="801" customWidth="1"/>
    <col min="2314" max="2314" width="3.875" style="801" customWidth="1"/>
    <col min="2315" max="2315" width="3.75" style="801" customWidth="1"/>
    <col min="2316" max="2316" width="12.75" style="801" customWidth="1"/>
    <col min="2317" max="2317" width="52.75" style="801" customWidth="1"/>
    <col min="2318" max="2321" width="0" style="801" hidden="1" customWidth="1"/>
    <col min="2322" max="2322" width="12.25" style="801" customWidth="1"/>
    <col min="2323" max="2323" width="6.375" style="801" customWidth="1"/>
    <col min="2324" max="2324" width="12.25" style="801" customWidth="1"/>
    <col min="2325" max="2325" width="0" style="801" hidden="1" customWidth="1"/>
    <col min="2326" max="2326" width="3.75" style="801" customWidth="1"/>
    <col min="2327" max="2327" width="11.125" style="801" bestFit="1" customWidth="1"/>
    <col min="2328" max="2329" width="10.625" style="801"/>
    <col min="2330" max="2330" width="11.125" style="801" customWidth="1"/>
    <col min="2331" max="2560" width="10.625" style="801"/>
    <col min="2561" max="2568" width="0" style="801" hidden="1" customWidth="1"/>
    <col min="2569" max="2569" width="3.75" style="801" customWidth="1"/>
    <col min="2570" max="2570" width="3.875" style="801" customWidth="1"/>
    <col min="2571" max="2571" width="3.75" style="801" customWidth="1"/>
    <col min="2572" max="2572" width="12.75" style="801" customWidth="1"/>
    <col min="2573" max="2573" width="52.75" style="801" customWidth="1"/>
    <col min="2574" max="2577" width="0" style="801" hidden="1" customWidth="1"/>
    <col min="2578" max="2578" width="12.25" style="801" customWidth="1"/>
    <col min="2579" max="2579" width="6.375" style="801" customWidth="1"/>
    <col min="2580" max="2580" width="12.25" style="801" customWidth="1"/>
    <col min="2581" max="2581" width="0" style="801" hidden="1" customWidth="1"/>
    <col min="2582" max="2582" width="3.75" style="801" customWidth="1"/>
    <col min="2583" max="2583" width="11.125" style="801" bestFit="1" customWidth="1"/>
    <col min="2584" max="2585" width="10.625" style="801"/>
    <col min="2586" max="2586" width="11.125" style="801" customWidth="1"/>
    <col min="2587" max="2816" width="10.625" style="801"/>
    <col min="2817" max="2824" width="0" style="801" hidden="1" customWidth="1"/>
    <col min="2825" max="2825" width="3.75" style="801" customWidth="1"/>
    <col min="2826" max="2826" width="3.875" style="801" customWidth="1"/>
    <col min="2827" max="2827" width="3.75" style="801" customWidth="1"/>
    <col min="2828" max="2828" width="12.75" style="801" customWidth="1"/>
    <col min="2829" max="2829" width="52.75" style="801" customWidth="1"/>
    <col min="2830" max="2833" width="0" style="801" hidden="1" customWidth="1"/>
    <col min="2834" max="2834" width="12.25" style="801" customWidth="1"/>
    <col min="2835" max="2835" width="6.375" style="801" customWidth="1"/>
    <col min="2836" max="2836" width="12.25" style="801" customWidth="1"/>
    <col min="2837" max="2837" width="0" style="801" hidden="1" customWidth="1"/>
    <col min="2838" max="2838" width="3.75" style="801" customWidth="1"/>
    <col min="2839" max="2839" width="11.125" style="801" bestFit="1" customWidth="1"/>
    <col min="2840" max="2841" width="10.625" style="801"/>
    <col min="2842" max="2842" width="11.125" style="801" customWidth="1"/>
    <col min="2843" max="3072" width="10.625" style="801"/>
    <col min="3073" max="3080" width="0" style="801" hidden="1" customWidth="1"/>
    <col min="3081" max="3081" width="3.75" style="801" customWidth="1"/>
    <col min="3082" max="3082" width="3.875" style="801" customWidth="1"/>
    <col min="3083" max="3083" width="3.75" style="801" customWidth="1"/>
    <col min="3084" max="3084" width="12.75" style="801" customWidth="1"/>
    <col min="3085" max="3085" width="52.75" style="801" customWidth="1"/>
    <col min="3086" max="3089" width="0" style="801" hidden="1" customWidth="1"/>
    <col min="3090" max="3090" width="12.25" style="801" customWidth="1"/>
    <col min="3091" max="3091" width="6.375" style="801" customWidth="1"/>
    <col min="3092" max="3092" width="12.25" style="801" customWidth="1"/>
    <col min="3093" max="3093" width="0" style="801" hidden="1" customWidth="1"/>
    <col min="3094" max="3094" width="3.75" style="801" customWidth="1"/>
    <col min="3095" max="3095" width="11.125" style="801" bestFit="1" customWidth="1"/>
    <col min="3096" max="3097" width="10.625" style="801"/>
    <col min="3098" max="3098" width="11.125" style="801" customWidth="1"/>
    <col min="3099" max="3328" width="10.625" style="801"/>
    <col min="3329" max="3336" width="0" style="801" hidden="1" customWidth="1"/>
    <col min="3337" max="3337" width="3.75" style="801" customWidth="1"/>
    <col min="3338" max="3338" width="3.875" style="801" customWidth="1"/>
    <col min="3339" max="3339" width="3.75" style="801" customWidth="1"/>
    <col min="3340" max="3340" width="12.75" style="801" customWidth="1"/>
    <col min="3341" max="3341" width="52.75" style="801" customWidth="1"/>
    <col min="3342" max="3345" width="0" style="801" hidden="1" customWidth="1"/>
    <col min="3346" max="3346" width="12.25" style="801" customWidth="1"/>
    <col min="3347" max="3347" width="6.375" style="801" customWidth="1"/>
    <col min="3348" max="3348" width="12.25" style="801" customWidth="1"/>
    <col min="3349" max="3349" width="0" style="801" hidden="1" customWidth="1"/>
    <col min="3350" max="3350" width="3.75" style="801" customWidth="1"/>
    <col min="3351" max="3351" width="11.125" style="801" bestFit="1" customWidth="1"/>
    <col min="3352" max="3353" width="10.625" style="801"/>
    <col min="3354" max="3354" width="11.125" style="801" customWidth="1"/>
    <col min="3355" max="3584" width="10.625" style="801"/>
    <col min="3585" max="3592" width="0" style="801" hidden="1" customWidth="1"/>
    <col min="3593" max="3593" width="3.75" style="801" customWidth="1"/>
    <col min="3594" max="3594" width="3.875" style="801" customWidth="1"/>
    <col min="3595" max="3595" width="3.75" style="801" customWidth="1"/>
    <col min="3596" max="3596" width="12.75" style="801" customWidth="1"/>
    <col min="3597" max="3597" width="52.75" style="801" customWidth="1"/>
    <col min="3598" max="3601" width="0" style="801" hidden="1" customWidth="1"/>
    <col min="3602" max="3602" width="12.25" style="801" customWidth="1"/>
    <col min="3603" max="3603" width="6.375" style="801" customWidth="1"/>
    <col min="3604" max="3604" width="12.25" style="801" customWidth="1"/>
    <col min="3605" max="3605" width="0" style="801" hidden="1" customWidth="1"/>
    <col min="3606" max="3606" width="3.75" style="801" customWidth="1"/>
    <col min="3607" max="3607" width="11.125" style="801" bestFit="1" customWidth="1"/>
    <col min="3608" max="3609" width="10.625" style="801"/>
    <col min="3610" max="3610" width="11.125" style="801" customWidth="1"/>
    <col min="3611" max="3840" width="10.625" style="801"/>
    <col min="3841" max="3848" width="0" style="801" hidden="1" customWidth="1"/>
    <col min="3849" max="3849" width="3.75" style="801" customWidth="1"/>
    <col min="3850" max="3850" width="3.875" style="801" customWidth="1"/>
    <col min="3851" max="3851" width="3.75" style="801" customWidth="1"/>
    <col min="3852" max="3852" width="12.75" style="801" customWidth="1"/>
    <col min="3853" max="3853" width="52.75" style="801" customWidth="1"/>
    <col min="3854" max="3857" width="0" style="801" hidden="1" customWidth="1"/>
    <col min="3858" max="3858" width="12.25" style="801" customWidth="1"/>
    <col min="3859" max="3859" width="6.375" style="801" customWidth="1"/>
    <col min="3860" max="3860" width="12.25" style="801" customWidth="1"/>
    <col min="3861" max="3861" width="0" style="801" hidden="1" customWidth="1"/>
    <col min="3862" max="3862" width="3.75" style="801" customWidth="1"/>
    <col min="3863" max="3863" width="11.125" style="801" bestFit="1" customWidth="1"/>
    <col min="3864" max="3865" width="10.625" style="801"/>
    <col min="3866" max="3866" width="11.125" style="801" customWidth="1"/>
    <col min="3867" max="4096" width="10.625" style="801"/>
    <col min="4097" max="4104" width="0" style="801" hidden="1" customWidth="1"/>
    <col min="4105" max="4105" width="3.75" style="801" customWidth="1"/>
    <col min="4106" max="4106" width="3.875" style="801" customWidth="1"/>
    <col min="4107" max="4107" width="3.75" style="801" customWidth="1"/>
    <col min="4108" max="4108" width="12.75" style="801" customWidth="1"/>
    <col min="4109" max="4109" width="52.75" style="801" customWidth="1"/>
    <col min="4110" max="4113" width="0" style="801" hidden="1" customWidth="1"/>
    <col min="4114" max="4114" width="12.25" style="801" customWidth="1"/>
    <col min="4115" max="4115" width="6.375" style="801" customWidth="1"/>
    <col min="4116" max="4116" width="12.25" style="801" customWidth="1"/>
    <col min="4117" max="4117" width="0" style="801" hidden="1" customWidth="1"/>
    <col min="4118" max="4118" width="3.75" style="801" customWidth="1"/>
    <col min="4119" max="4119" width="11.125" style="801" bestFit="1" customWidth="1"/>
    <col min="4120" max="4121" width="10.625" style="801"/>
    <col min="4122" max="4122" width="11.125" style="801" customWidth="1"/>
    <col min="4123" max="4352" width="10.625" style="801"/>
    <col min="4353" max="4360" width="0" style="801" hidden="1" customWidth="1"/>
    <col min="4361" max="4361" width="3.75" style="801" customWidth="1"/>
    <col min="4362" max="4362" width="3.875" style="801" customWidth="1"/>
    <col min="4363" max="4363" width="3.75" style="801" customWidth="1"/>
    <col min="4364" max="4364" width="12.75" style="801" customWidth="1"/>
    <col min="4365" max="4365" width="52.75" style="801" customWidth="1"/>
    <col min="4366" max="4369" width="0" style="801" hidden="1" customWidth="1"/>
    <col min="4370" max="4370" width="12.25" style="801" customWidth="1"/>
    <col min="4371" max="4371" width="6.375" style="801" customWidth="1"/>
    <col min="4372" max="4372" width="12.25" style="801" customWidth="1"/>
    <col min="4373" max="4373" width="0" style="801" hidden="1" customWidth="1"/>
    <col min="4374" max="4374" width="3.75" style="801" customWidth="1"/>
    <col min="4375" max="4375" width="11.125" style="801" bestFit="1" customWidth="1"/>
    <col min="4376" max="4377" width="10.625" style="801"/>
    <col min="4378" max="4378" width="11.125" style="801" customWidth="1"/>
    <col min="4379" max="4608" width="10.625" style="801"/>
    <col min="4609" max="4616" width="0" style="801" hidden="1" customWidth="1"/>
    <col min="4617" max="4617" width="3.75" style="801" customWidth="1"/>
    <col min="4618" max="4618" width="3.875" style="801" customWidth="1"/>
    <col min="4619" max="4619" width="3.75" style="801" customWidth="1"/>
    <col min="4620" max="4620" width="12.75" style="801" customWidth="1"/>
    <col min="4621" max="4621" width="52.75" style="801" customWidth="1"/>
    <col min="4622" max="4625" width="0" style="801" hidden="1" customWidth="1"/>
    <col min="4626" max="4626" width="12.25" style="801" customWidth="1"/>
    <col min="4627" max="4627" width="6.375" style="801" customWidth="1"/>
    <col min="4628" max="4628" width="12.25" style="801" customWidth="1"/>
    <col min="4629" max="4629" width="0" style="801" hidden="1" customWidth="1"/>
    <col min="4630" max="4630" width="3.75" style="801" customWidth="1"/>
    <col min="4631" max="4631" width="11.125" style="801" bestFit="1" customWidth="1"/>
    <col min="4632" max="4633" width="10.625" style="801"/>
    <col min="4634" max="4634" width="11.125" style="801" customWidth="1"/>
    <col min="4635" max="4864" width="10.625" style="801"/>
    <col min="4865" max="4872" width="0" style="801" hidden="1" customWidth="1"/>
    <col min="4873" max="4873" width="3.75" style="801" customWidth="1"/>
    <col min="4874" max="4874" width="3.875" style="801" customWidth="1"/>
    <col min="4875" max="4875" width="3.75" style="801" customWidth="1"/>
    <col min="4876" max="4876" width="12.75" style="801" customWidth="1"/>
    <col min="4877" max="4877" width="52.75" style="801" customWidth="1"/>
    <col min="4878" max="4881" width="0" style="801" hidden="1" customWidth="1"/>
    <col min="4882" max="4882" width="12.25" style="801" customWidth="1"/>
    <col min="4883" max="4883" width="6.375" style="801" customWidth="1"/>
    <col min="4884" max="4884" width="12.25" style="801" customWidth="1"/>
    <col min="4885" max="4885" width="0" style="801" hidden="1" customWidth="1"/>
    <col min="4886" max="4886" width="3.75" style="801" customWidth="1"/>
    <col min="4887" max="4887" width="11.125" style="801" bestFit="1" customWidth="1"/>
    <col min="4888" max="4889" width="10.625" style="801"/>
    <col min="4890" max="4890" width="11.125" style="801" customWidth="1"/>
    <col min="4891" max="5120" width="10.625" style="801"/>
    <col min="5121" max="5128" width="0" style="801" hidden="1" customWidth="1"/>
    <col min="5129" max="5129" width="3.75" style="801" customWidth="1"/>
    <col min="5130" max="5130" width="3.875" style="801" customWidth="1"/>
    <col min="5131" max="5131" width="3.75" style="801" customWidth="1"/>
    <col min="5132" max="5132" width="12.75" style="801" customWidth="1"/>
    <col min="5133" max="5133" width="52.75" style="801" customWidth="1"/>
    <col min="5134" max="5137" width="0" style="801" hidden="1" customWidth="1"/>
    <col min="5138" max="5138" width="12.25" style="801" customWidth="1"/>
    <col min="5139" max="5139" width="6.375" style="801" customWidth="1"/>
    <col min="5140" max="5140" width="12.25" style="801" customWidth="1"/>
    <col min="5141" max="5141" width="0" style="801" hidden="1" customWidth="1"/>
    <col min="5142" max="5142" width="3.75" style="801" customWidth="1"/>
    <col min="5143" max="5143" width="11.125" style="801" bestFit="1" customWidth="1"/>
    <col min="5144" max="5145" width="10.625" style="801"/>
    <col min="5146" max="5146" width="11.125" style="801" customWidth="1"/>
    <col min="5147" max="5376" width="10.625" style="801"/>
    <col min="5377" max="5384" width="0" style="801" hidden="1" customWidth="1"/>
    <col min="5385" max="5385" width="3.75" style="801" customWidth="1"/>
    <col min="5386" max="5386" width="3.875" style="801" customWidth="1"/>
    <col min="5387" max="5387" width="3.75" style="801" customWidth="1"/>
    <col min="5388" max="5388" width="12.75" style="801" customWidth="1"/>
    <col min="5389" max="5389" width="52.75" style="801" customWidth="1"/>
    <col min="5390" max="5393" width="0" style="801" hidden="1" customWidth="1"/>
    <col min="5394" max="5394" width="12.25" style="801" customWidth="1"/>
    <col min="5395" max="5395" width="6.375" style="801" customWidth="1"/>
    <col min="5396" max="5396" width="12.25" style="801" customWidth="1"/>
    <col min="5397" max="5397" width="0" style="801" hidden="1" customWidth="1"/>
    <col min="5398" max="5398" width="3.75" style="801" customWidth="1"/>
    <col min="5399" max="5399" width="11.125" style="801" bestFit="1" customWidth="1"/>
    <col min="5400" max="5401" width="10.625" style="801"/>
    <col min="5402" max="5402" width="11.125" style="801" customWidth="1"/>
    <col min="5403" max="5632" width="10.625" style="801"/>
    <col min="5633" max="5640" width="0" style="801" hidden="1" customWidth="1"/>
    <col min="5641" max="5641" width="3.75" style="801" customWidth="1"/>
    <col min="5642" max="5642" width="3.875" style="801" customWidth="1"/>
    <col min="5643" max="5643" width="3.75" style="801" customWidth="1"/>
    <col min="5644" max="5644" width="12.75" style="801" customWidth="1"/>
    <col min="5645" max="5645" width="52.75" style="801" customWidth="1"/>
    <col min="5646" max="5649" width="0" style="801" hidden="1" customWidth="1"/>
    <col min="5650" max="5650" width="12.25" style="801" customWidth="1"/>
    <col min="5651" max="5651" width="6.375" style="801" customWidth="1"/>
    <col min="5652" max="5652" width="12.25" style="801" customWidth="1"/>
    <col min="5653" max="5653" width="0" style="801" hidden="1" customWidth="1"/>
    <col min="5654" max="5654" width="3.75" style="801" customWidth="1"/>
    <col min="5655" max="5655" width="11.125" style="801" bestFit="1" customWidth="1"/>
    <col min="5656" max="5657" width="10.625" style="801"/>
    <col min="5658" max="5658" width="11.125" style="801" customWidth="1"/>
    <col min="5659" max="5888" width="10.625" style="801"/>
    <col min="5889" max="5896" width="0" style="801" hidden="1" customWidth="1"/>
    <col min="5897" max="5897" width="3.75" style="801" customWidth="1"/>
    <col min="5898" max="5898" width="3.875" style="801" customWidth="1"/>
    <col min="5899" max="5899" width="3.75" style="801" customWidth="1"/>
    <col min="5900" max="5900" width="12.75" style="801" customWidth="1"/>
    <col min="5901" max="5901" width="52.75" style="801" customWidth="1"/>
    <col min="5902" max="5905" width="0" style="801" hidden="1" customWidth="1"/>
    <col min="5906" max="5906" width="12.25" style="801" customWidth="1"/>
    <col min="5907" max="5907" width="6.375" style="801" customWidth="1"/>
    <col min="5908" max="5908" width="12.25" style="801" customWidth="1"/>
    <col min="5909" max="5909" width="0" style="801" hidden="1" customWidth="1"/>
    <col min="5910" max="5910" width="3.75" style="801" customWidth="1"/>
    <col min="5911" max="5911" width="11.125" style="801" bestFit="1" customWidth="1"/>
    <col min="5912" max="5913" width="10.625" style="801"/>
    <col min="5914" max="5914" width="11.125" style="801" customWidth="1"/>
    <col min="5915" max="6144" width="10.625" style="801"/>
    <col min="6145" max="6152" width="0" style="801" hidden="1" customWidth="1"/>
    <col min="6153" max="6153" width="3.75" style="801" customWidth="1"/>
    <col min="6154" max="6154" width="3.875" style="801" customWidth="1"/>
    <col min="6155" max="6155" width="3.75" style="801" customWidth="1"/>
    <col min="6156" max="6156" width="12.75" style="801" customWidth="1"/>
    <col min="6157" max="6157" width="52.75" style="801" customWidth="1"/>
    <col min="6158" max="6161" width="0" style="801" hidden="1" customWidth="1"/>
    <col min="6162" max="6162" width="12.25" style="801" customWidth="1"/>
    <col min="6163" max="6163" width="6.375" style="801" customWidth="1"/>
    <col min="6164" max="6164" width="12.25" style="801" customWidth="1"/>
    <col min="6165" max="6165" width="0" style="801" hidden="1" customWidth="1"/>
    <col min="6166" max="6166" width="3.75" style="801" customWidth="1"/>
    <col min="6167" max="6167" width="11.125" style="801" bestFit="1" customWidth="1"/>
    <col min="6168" max="6169" width="10.625" style="801"/>
    <col min="6170" max="6170" width="11.125" style="801" customWidth="1"/>
    <col min="6171" max="6400" width="10.625" style="801"/>
    <col min="6401" max="6408" width="0" style="801" hidden="1" customWidth="1"/>
    <col min="6409" max="6409" width="3.75" style="801" customWidth="1"/>
    <col min="6410" max="6410" width="3.875" style="801" customWidth="1"/>
    <col min="6411" max="6411" width="3.75" style="801" customWidth="1"/>
    <col min="6412" max="6412" width="12.75" style="801" customWidth="1"/>
    <col min="6413" max="6413" width="52.75" style="801" customWidth="1"/>
    <col min="6414" max="6417" width="0" style="801" hidden="1" customWidth="1"/>
    <col min="6418" max="6418" width="12.25" style="801" customWidth="1"/>
    <col min="6419" max="6419" width="6.375" style="801" customWidth="1"/>
    <col min="6420" max="6420" width="12.25" style="801" customWidth="1"/>
    <col min="6421" max="6421" width="0" style="801" hidden="1" customWidth="1"/>
    <col min="6422" max="6422" width="3.75" style="801" customWidth="1"/>
    <col min="6423" max="6423" width="11.125" style="801" bestFit="1" customWidth="1"/>
    <col min="6424" max="6425" width="10.625" style="801"/>
    <col min="6426" max="6426" width="11.125" style="801" customWidth="1"/>
    <col min="6427" max="6656" width="10.625" style="801"/>
    <col min="6657" max="6664" width="0" style="801" hidden="1" customWidth="1"/>
    <col min="6665" max="6665" width="3.75" style="801" customWidth="1"/>
    <col min="6666" max="6666" width="3.875" style="801" customWidth="1"/>
    <col min="6667" max="6667" width="3.75" style="801" customWidth="1"/>
    <col min="6668" max="6668" width="12.75" style="801" customWidth="1"/>
    <col min="6669" max="6669" width="52.75" style="801" customWidth="1"/>
    <col min="6670" max="6673" width="0" style="801" hidden="1" customWidth="1"/>
    <col min="6674" max="6674" width="12.25" style="801" customWidth="1"/>
    <col min="6675" max="6675" width="6.375" style="801" customWidth="1"/>
    <col min="6676" max="6676" width="12.25" style="801" customWidth="1"/>
    <col min="6677" max="6677" width="0" style="801" hidden="1" customWidth="1"/>
    <col min="6678" max="6678" width="3.75" style="801" customWidth="1"/>
    <col min="6679" max="6679" width="11.125" style="801" bestFit="1" customWidth="1"/>
    <col min="6680" max="6681" width="10.625" style="801"/>
    <col min="6682" max="6682" width="11.125" style="801" customWidth="1"/>
    <col min="6683" max="6912" width="10.625" style="801"/>
    <col min="6913" max="6920" width="0" style="801" hidden="1" customWidth="1"/>
    <col min="6921" max="6921" width="3.75" style="801" customWidth="1"/>
    <col min="6922" max="6922" width="3.875" style="801" customWidth="1"/>
    <col min="6923" max="6923" width="3.75" style="801" customWidth="1"/>
    <col min="6924" max="6924" width="12.75" style="801" customWidth="1"/>
    <col min="6925" max="6925" width="52.75" style="801" customWidth="1"/>
    <col min="6926" max="6929" width="0" style="801" hidden="1" customWidth="1"/>
    <col min="6930" max="6930" width="12.25" style="801" customWidth="1"/>
    <col min="6931" max="6931" width="6.375" style="801" customWidth="1"/>
    <col min="6932" max="6932" width="12.25" style="801" customWidth="1"/>
    <col min="6933" max="6933" width="0" style="801" hidden="1" customWidth="1"/>
    <col min="6934" max="6934" width="3.75" style="801" customWidth="1"/>
    <col min="6935" max="6935" width="11.125" style="801" bestFit="1" customWidth="1"/>
    <col min="6936" max="6937" width="10.625" style="801"/>
    <col min="6938" max="6938" width="11.125" style="801" customWidth="1"/>
    <col min="6939" max="7168" width="10.625" style="801"/>
    <col min="7169" max="7176" width="0" style="801" hidden="1" customWidth="1"/>
    <col min="7177" max="7177" width="3.75" style="801" customWidth="1"/>
    <col min="7178" max="7178" width="3.875" style="801" customWidth="1"/>
    <col min="7179" max="7179" width="3.75" style="801" customWidth="1"/>
    <col min="7180" max="7180" width="12.75" style="801" customWidth="1"/>
    <col min="7181" max="7181" width="52.75" style="801" customWidth="1"/>
    <col min="7182" max="7185" width="0" style="801" hidden="1" customWidth="1"/>
    <col min="7186" max="7186" width="12.25" style="801" customWidth="1"/>
    <col min="7187" max="7187" width="6.375" style="801" customWidth="1"/>
    <col min="7188" max="7188" width="12.25" style="801" customWidth="1"/>
    <col min="7189" max="7189" width="0" style="801" hidden="1" customWidth="1"/>
    <col min="7190" max="7190" width="3.75" style="801" customWidth="1"/>
    <col min="7191" max="7191" width="11.125" style="801" bestFit="1" customWidth="1"/>
    <col min="7192" max="7193" width="10.625" style="801"/>
    <col min="7194" max="7194" width="11.125" style="801" customWidth="1"/>
    <col min="7195" max="7424" width="10.625" style="801"/>
    <col min="7425" max="7432" width="0" style="801" hidden="1" customWidth="1"/>
    <col min="7433" max="7433" width="3.75" style="801" customWidth="1"/>
    <col min="7434" max="7434" width="3.875" style="801" customWidth="1"/>
    <col min="7435" max="7435" width="3.75" style="801" customWidth="1"/>
    <col min="7436" max="7436" width="12.75" style="801" customWidth="1"/>
    <col min="7437" max="7437" width="52.75" style="801" customWidth="1"/>
    <col min="7438" max="7441" width="0" style="801" hidden="1" customWidth="1"/>
    <col min="7442" max="7442" width="12.25" style="801" customWidth="1"/>
    <col min="7443" max="7443" width="6.375" style="801" customWidth="1"/>
    <col min="7444" max="7444" width="12.25" style="801" customWidth="1"/>
    <col min="7445" max="7445" width="0" style="801" hidden="1" customWidth="1"/>
    <col min="7446" max="7446" width="3.75" style="801" customWidth="1"/>
    <col min="7447" max="7447" width="11.125" style="801" bestFit="1" customWidth="1"/>
    <col min="7448" max="7449" width="10.625" style="801"/>
    <col min="7450" max="7450" width="11.125" style="801" customWidth="1"/>
    <col min="7451" max="7680" width="10.625" style="801"/>
    <col min="7681" max="7688" width="0" style="801" hidden="1" customWidth="1"/>
    <col min="7689" max="7689" width="3.75" style="801" customWidth="1"/>
    <col min="7690" max="7690" width="3.875" style="801" customWidth="1"/>
    <col min="7691" max="7691" width="3.75" style="801" customWidth="1"/>
    <col min="7692" max="7692" width="12.75" style="801" customWidth="1"/>
    <col min="7693" max="7693" width="52.75" style="801" customWidth="1"/>
    <col min="7694" max="7697" width="0" style="801" hidden="1" customWidth="1"/>
    <col min="7698" max="7698" width="12.25" style="801" customWidth="1"/>
    <col min="7699" max="7699" width="6.375" style="801" customWidth="1"/>
    <col min="7700" max="7700" width="12.25" style="801" customWidth="1"/>
    <col min="7701" max="7701" width="0" style="801" hidden="1" customWidth="1"/>
    <col min="7702" max="7702" width="3.75" style="801" customWidth="1"/>
    <col min="7703" max="7703" width="11.125" style="801" bestFit="1" customWidth="1"/>
    <col min="7704" max="7705" width="10.625" style="801"/>
    <col min="7706" max="7706" width="11.125" style="801" customWidth="1"/>
    <col min="7707" max="7936" width="10.625" style="801"/>
    <col min="7937" max="7944" width="0" style="801" hidden="1" customWidth="1"/>
    <col min="7945" max="7945" width="3.75" style="801" customWidth="1"/>
    <col min="7946" max="7946" width="3.875" style="801" customWidth="1"/>
    <col min="7947" max="7947" width="3.75" style="801" customWidth="1"/>
    <col min="7948" max="7948" width="12.75" style="801" customWidth="1"/>
    <col min="7949" max="7949" width="52.75" style="801" customWidth="1"/>
    <col min="7950" max="7953" width="0" style="801" hidden="1" customWidth="1"/>
    <col min="7954" max="7954" width="12.25" style="801" customWidth="1"/>
    <col min="7955" max="7955" width="6.375" style="801" customWidth="1"/>
    <col min="7956" max="7956" width="12.25" style="801" customWidth="1"/>
    <col min="7957" max="7957" width="0" style="801" hidden="1" customWidth="1"/>
    <col min="7958" max="7958" width="3.75" style="801" customWidth="1"/>
    <col min="7959" max="7959" width="11.125" style="801" bestFit="1" customWidth="1"/>
    <col min="7960" max="7961" width="10.625" style="801"/>
    <col min="7962" max="7962" width="11.125" style="801" customWidth="1"/>
    <col min="7963" max="8192" width="10.625" style="801"/>
    <col min="8193" max="8200" width="0" style="801" hidden="1" customWidth="1"/>
    <col min="8201" max="8201" width="3.75" style="801" customWidth="1"/>
    <col min="8202" max="8202" width="3.875" style="801" customWidth="1"/>
    <col min="8203" max="8203" width="3.75" style="801" customWidth="1"/>
    <col min="8204" max="8204" width="12.75" style="801" customWidth="1"/>
    <col min="8205" max="8205" width="52.75" style="801" customWidth="1"/>
    <col min="8206" max="8209" width="0" style="801" hidden="1" customWidth="1"/>
    <col min="8210" max="8210" width="12.25" style="801" customWidth="1"/>
    <col min="8211" max="8211" width="6.375" style="801" customWidth="1"/>
    <col min="8212" max="8212" width="12.25" style="801" customWidth="1"/>
    <col min="8213" max="8213" width="0" style="801" hidden="1" customWidth="1"/>
    <col min="8214" max="8214" width="3.75" style="801" customWidth="1"/>
    <col min="8215" max="8215" width="11.125" style="801" bestFit="1" customWidth="1"/>
    <col min="8216" max="8217" width="10.625" style="801"/>
    <col min="8218" max="8218" width="11.125" style="801" customWidth="1"/>
    <col min="8219" max="8448" width="10.625" style="801"/>
    <col min="8449" max="8456" width="0" style="801" hidden="1" customWidth="1"/>
    <col min="8457" max="8457" width="3.75" style="801" customWidth="1"/>
    <col min="8458" max="8458" width="3.875" style="801" customWidth="1"/>
    <col min="8459" max="8459" width="3.75" style="801" customWidth="1"/>
    <col min="8460" max="8460" width="12.75" style="801" customWidth="1"/>
    <col min="8461" max="8461" width="52.75" style="801" customWidth="1"/>
    <col min="8462" max="8465" width="0" style="801" hidden="1" customWidth="1"/>
    <col min="8466" max="8466" width="12.25" style="801" customWidth="1"/>
    <col min="8467" max="8467" width="6.375" style="801" customWidth="1"/>
    <col min="8468" max="8468" width="12.25" style="801" customWidth="1"/>
    <col min="8469" max="8469" width="0" style="801" hidden="1" customWidth="1"/>
    <col min="8470" max="8470" width="3.75" style="801" customWidth="1"/>
    <col min="8471" max="8471" width="11.125" style="801" bestFit="1" customWidth="1"/>
    <col min="8472" max="8473" width="10.625" style="801"/>
    <col min="8474" max="8474" width="11.125" style="801" customWidth="1"/>
    <col min="8475" max="8704" width="10.625" style="801"/>
    <col min="8705" max="8712" width="0" style="801" hidden="1" customWidth="1"/>
    <col min="8713" max="8713" width="3.75" style="801" customWidth="1"/>
    <col min="8714" max="8714" width="3.875" style="801" customWidth="1"/>
    <col min="8715" max="8715" width="3.75" style="801" customWidth="1"/>
    <col min="8716" max="8716" width="12.75" style="801" customWidth="1"/>
    <col min="8717" max="8717" width="52.75" style="801" customWidth="1"/>
    <col min="8718" max="8721" width="0" style="801" hidden="1" customWidth="1"/>
    <col min="8722" max="8722" width="12.25" style="801" customWidth="1"/>
    <col min="8723" max="8723" width="6.375" style="801" customWidth="1"/>
    <col min="8724" max="8724" width="12.25" style="801" customWidth="1"/>
    <col min="8725" max="8725" width="0" style="801" hidden="1" customWidth="1"/>
    <col min="8726" max="8726" width="3.75" style="801" customWidth="1"/>
    <col min="8727" max="8727" width="11.125" style="801" bestFit="1" customWidth="1"/>
    <col min="8728" max="8729" width="10.625" style="801"/>
    <col min="8730" max="8730" width="11.125" style="801" customWidth="1"/>
    <col min="8731" max="8960" width="10.625" style="801"/>
    <col min="8961" max="8968" width="0" style="801" hidden="1" customWidth="1"/>
    <col min="8969" max="8969" width="3.75" style="801" customWidth="1"/>
    <col min="8970" max="8970" width="3.875" style="801" customWidth="1"/>
    <col min="8971" max="8971" width="3.75" style="801" customWidth="1"/>
    <col min="8972" max="8972" width="12.75" style="801" customWidth="1"/>
    <col min="8973" max="8973" width="52.75" style="801" customWidth="1"/>
    <col min="8974" max="8977" width="0" style="801" hidden="1" customWidth="1"/>
    <col min="8978" max="8978" width="12.25" style="801" customWidth="1"/>
    <col min="8979" max="8979" width="6.375" style="801" customWidth="1"/>
    <col min="8980" max="8980" width="12.25" style="801" customWidth="1"/>
    <col min="8981" max="8981" width="0" style="801" hidden="1" customWidth="1"/>
    <col min="8982" max="8982" width="3.75" style="801" customWidth="1"/>
    <col min="8983" max="8983" width="11.125" style="801" bestFit="1" customWidth="1"/>
    <col min="8984" max="8985" width="10.625" style="801"/>
    <col min="8986" max="8986" width="11.125" style="801" customWidth="1"/>
    <col min="8987" max="9216" width="10.625" style="801"/>
    <col min="9217" max="9224" width="0" style="801" hidden="1" customWidth="1"/>
    <col min="9225" max="9225" width="3.75" style="801" customWidth="1"/>
    <col min="9226" max="9226" width="3.875" style="801" customWidth="1"/>
    <col min="9227" max="9227" width="3.75" style="801" customWidth="1"/>
    <col min="9228" max="9228" width="12.75" style="801" customWidth="1"/>
    <col min="9229" max="9229" width="52.75" style="801" customWidth="1"/>
    <col min="9230" max="9233" width="0" style="801" hidden="1" customWidth="1"/>
    <col min="9234" max="9234" width="12.25" style="801" customWidth="1"/>
    <col min="9235" max="9235" width="6.375" style="801" customWidth="1"/>
    <col min="9236" max="9236" width="12.25" style="801" customWidth="1"/>
    <col min="9237" max="9237" width="0" style="801" hidden="1" customWidth="1"/>
    <col min="9238" max="9238" width="3.75" style="801" customWidth="1"/>
    <col min="9239" max="9239" width="11.125" style="801" bestFit="1" customWidth="1"/>
    <col min="9240" max="9241" width="10.625" style="801"/>
    <col min="9242" max="9242" width="11.125" style="801" customWidth="1"/>
    <col min="9243" max="9472" width="10.625" style="801"/>
    <col min="9473" max="9480" width="0" style="801" hidden="1" customWidth="1"/>
    <col min="9481" max="9481" width="3.75" style="801" customWidth="1"/>
    <col min="9482" max="9482" width="3.875" style="801" customWidth="1"/>
    <col min="9483" max="9483" width="3.75" style="801" customWidth="1"/>
    <col min="9484" max="9484" width="12.75" style="801" customWidth="1"/>
    <col min="9485" max="9485" width="52.75" style="801" customWidth="1"/>
    <col min="9486" max="9489" width="0" style="801" hidden="1" customWidth="1"/>
    <col min="9490" max="9490" width="12.25" style="801" customWidth="1"/>
    <col min="9491" max="9491" width="6.375" style="801" customWidth="1"/>
    <col min="9492" max="9492" width="12.25" style="801" customWidth="1"/>
    <col min="9493" max="9493" width="0" style="801" hidden="1" customWidth="1"/>
    <col min="9494" max="9494" width="3.75" style="801" customWidth="1"/>
    <col min="9495" max="9495" width="11.125" style="801" bestFit="1" customWidth="1"/>
    <col min="9496" max="9497" width="10.625" style="801"/>
    <col min="9498" max="9498" width="11.125" style="801" customWidth="1"/>
    <col min="9499" max="9728" width="10.625" style="801"/>
    <col min="9729" max="9736" width="0" style="801" hidden="1" customWidth="1"/>
    <col min="9737" max="9737" width="3.75" style="801" customWidth="1"/>
    <col min="9738" max="9738" width="3.875" style="801" customWidth="1"/>
    <col min="9739" max="9739" width="3.75" style="801" customWidth="1"/>
    <col min="9740" max="9740" width="12.75" style="801" customWidth="1"/>
    <col min="9741" max="9741" width="52.75" style="801" customWidth="1"/>
    <col min="9742" max="9745" width="0" style="801" hidden="1" customWidth="1"/>
    <col min="9746" max="9746" width="12.25" style="801" customWidth="1"/>
    <col min="9747" max="9747" width="6.375" style="801" customWidth="1"/>
    <col min="9748" max="9748" width="12.25" style="801" customWidth="1"/>
    <col min="9749" max="9749" width="0" style="801" hidden="1" customWidth="1"/>
    <col min="9750" max="9750" width="3.75" style="801" customWidth="1"/>
    <col min="9751" max="9751" width="11.125" style="801" bestFit="1" customWidth="1"/>
    <col min="9752" max="9753" width="10.625" style="801"/>
    <col min="9754" max="9754" width="11.125" style="801" customWidth="1"/>
    <col min="9755" max="9984" width="10.625" style="801"/>
    <col min="9985" max="9992" width="0" style="801" hidden="1" customWidth="1"/>
    <col min="9993" max="9993" width="3.75" style="801" customWidth="1"/>
    <col min="9994" max="9994" width="3.875" style="801" customWidth="1"/>
    <col min="9995" max="9995" width="3.75" style="801" customWidth="1"/>
    <col min="9996" max="9996" width="12.75" style="801" customWidth="1"/>
    <col min="9997" max="9997" width="52.75" style="801" customWidth="1"/>
    <col min="9998" max="10001" width="0" style="801" hidden="1" customWidth="1"/>
    <col min="10002" max="10002" width="12.25" style="801" customWidth="1"/>
    <col min="10003" max="10003" width="6.375" style="801" customWidth="1"/>
    <col min="10004" max="10004" width="12.25" style="801" customWidth="1"/>
    <col min="10005" max="10005" width="0" style="801" hidden="1" customWidth="1"/>
    <col min="10006" max="10006" width="3.75" style="801" customWidth="1"/>
    <col min="10007" max="10007" width="11.125" style="801" bestFit="1" customWidth="1"/>
    <col min="10008" max="10009" width="10.625" style="801"/>
    <col min="10010" max="10010" width="11.125" style="801" customWidth="1"/>
    <col min="10011" max="10240" width="10.625" style="801"/>
    <col min="10241" max="10248" width="0" style="801" hidden="1" customWidth="1"/>
    <col min="10249" max="10249" width="3.75" style="801" customWidth="1"/>
    <col min="10250" max="10250" width="3.875" style="801" customWidth="1"/>
    <col min="10251" max="10251" width="3.75" style="801" customWidth="1"/>
    <col min="10252" max="10252" width="12.75" style="801" customWidth="1"/>
    <col min="10253" max="10253" width="52.75" style="801" customWidth="1"/>
    <col min="10254" max="10257" width="0" style="801" hidden="1" customWidth="1"/>
    <col min="10258" max="10258" width="12.25" style="801" customWidth="1"/>
    <col min="10259" max="10259" width="6.375" style="801" customWidth="1"/>
    <col min="10260" max="10260" width="12.25" style="801" customWidth="1"/>
    <col min="10261" max="10261" width="0" style="801" hidden="1" customWidth="1"/>
    <col min="10262" max="10262" width="3.75" style="801" customWidth="1"/>
    <col min="10263" max="10263" width="11.125" style="801" bestFit="1" customWidth="1"/>
    <col min="10264" max="10265" width="10.625" style="801"/>
    <col min="10266" max="10266" width="11.125" style="801" customWidth="1"/>
    <col min="10267" max="10496" width="10.625" style="801"/>
    <col min="10497" max="10504" width="0" style="801" hidden="1" customWidth="1"/>
    <col min="10505" max="10505" width="3.75" style="801" customWidth="1"/>
    <col min="10506" max="10506" width="3.875" style="801" customWidth="1"/>
    <col min="10507" max="10507" width="3.75" style="801" customWidth="1"/>
    <col min="10508" max="10508" width="12.75" style="801" customWidth="1"/>
    <col min="10509" max="10509" width="52.75" style="801" customWidth="1"/>
    <col min="10510" max="10513" width="0" style="801" hidden="1" customWidth="1"/>
    <col min="10514" max="10514" width="12.25" style="801" customWidth="1"/>
    <col min="10515" max="10515" width="6.375" style="801" customWidth="1"/>
    <col min="10516" max="10516" width="12.25" style="801" customWidth="1"/>
    <col min="10517" max="10517" width="0" style="801" hidden="1" customWidth="1"/>
    <col min="10518" max="10518" width="3.75" style="801" customWidth="1"/>
    <col min="10519" max="10519" width="11.125" style="801" bestFit="1" customWidth="1"/>
    <col min="10520" max="10521" width="10.625" style="801"/>
    <col min="10522" max="10522" width="11.125" style="801" customWidth="1"/>
    <col min="10523" max="10752" width="10.625" style="801"/>
    <col min="10753" max="10760" width="0" style="801" hidden="1" customWidth="1"/>
    <col min="10761" max="10761" width="3.75" style="801" customWidth="1"/>
    <col min="10762" max="10762" width="3.875" style="801" customWidth="1"/>
    <col min="10763" max="10763" width="3.75" style="801" customWidth="1"/>
    <col min="10764" max="10764" width="12.75" style="801" customWidth="1"/>
    <col min="10765" max="10765" width="52.75" style="801" customWidth="1"/>
    <col min="10766" max="10769" width="0" style="801" hidden="1" customWidth="1"/>
    <col min="10770" max="10770" width="12.25" style="801" customWidth="1"/>
    <col min="10771" max="10771" width="6.375" style="801" customWidth="1"/>
    <col min="10772" max="10772" width="12.25" style="801" customWidth="1"/>
    <col min="10773" max="10773" width="0" style="801" hidden="1" customWidth="1"/>
    <col min="10774" max="10774" width="3.75" style="801" customWidth="1"/>
    <col min="10775" max="10775" width="11.125" style="801" bestFit="1" customWidth="1"/>
    <col min="10776" max="10777" width="10.625" style="801"/>
    <col min="10778" max="10778" width="11.125" style="801" customWidth="1"/>
    <col min="10779" max="11008" width="10.625" style="801"/>
    <col min="11009" max="11016" width="0" style="801" hidden="1" customWidth="1"/>
    <col min="11017" max="11017" width="3.75" style="801" customWidth="1"/>
    <col min="11018" max="11018" width="3.875" style="801" customWidth="1"/>
    <col min="11019" max="11019" width="3.75" style="801" customWidth="1"/>
    <col min="11020" max="11020" width="12.75" style="801" customWidth="1"/>
    <col min="11021" max="11021" width="52.75" style="801" customWidth="1"/>
    <col min="11022" max="11025" width="0" style="801" hidden="1" customWidth="1"/>
    <col min="11026" max="11026" width="12.25" style="801" customWidth="1"/>
    <col min="11027" max="11027" width="6.375" style="801" customWidth="1"/>
    <col min="11028" max="11028" width="12.25" style="801" customWidth="1"/>
    <col min="11029" max="11029" width="0" style="801" hidden="1" customWidth="1"/>
    <col min="11030" max="11030" width="3.75" style="801" customWidth="1"/>
    <col min="11031" max="11031" width="11.125" style="801" bestFit="1" customWidth="1"/>
    <col min="11032" max="11033" width="10.625" style="801"/>
    <col min="11034" max="11034" width="11.125" style="801" customWidth="1"/>
    <col min="11035" max="11264" width="10.625" style="801"/>
    <col min="11265" max="11272" width="0" style="801" hidden="1" customWidth="1"/>
    <col min="11273" max="11273" width="3.75" style="801" customWidth="1"/>
    <col min="11274" max="11274" width="3.875" style="801" customWidth="1"/>
    <col min="11275" max="11275" width="3.75" style="801" customWidth="1"/>
    <col min="11276" max="11276" width="12.75" style="801" customWidth="1"/>
    <col min="11277" max="11277" width="52.75" style="801" customWidth="1"/>
    <col min="11278" max="11281" width="0" style="801" hidden="1" customWidth="1"/>
    <col min="11282" max="11282" width="12.25" style="801" customWidth="1"/>
    <col min="11283" max="11283" width="6.375" style="801" customWidth="1"/>
    <col min="11284" max="11284" width="12.25" style="801" customWidth="1"/>
    <col min="11285" max="11285" width="0" style="801" hidden="1" customWidth="1"/>
    <col min="11286" max="11286" width="3.75" style="801" customWidth="1"/>
    <col min="11287" max="11287" width="11.125" style="801" bestFit="1" customWidth="1"/>
    <col min="11288" max="11289" width="10.625" style="801"/>
    <col min="11290" max="11290" width="11.125" style="801" customWidth="1"/>
    <col min="11291" max="11520" width="10.625" style="801"/>
    <col min="11521" max="11528" width="0" style="801" hidden="1" customWidth="1"/>
    <col min="11529" max="11529" width="3.75" style="801" customWidth="1"/>
    <col min="11530" max="11530" width="3.875" style="801" customWidth="1"/>
    <col min="11531" max="11531" width="3.75" style="801" customWidth="1"/>
    <col min="11532" max="11532" width="12.75" style="801" customWidth="1"/>
    <col min="11533" max="11533" width="52.75" style="801" customWidth="1"/>
    <col min="11534" max="11537" width="0" style="801" hidden="1" customWidth="1"/>
    <col min="11538" max="11538" width="12.25" style="801" customWidth="1"/>
    <col min="11539" max="11539" width="6.375" style="801" customWidth="1"/>
    <col min="11540" max="11540" width="12.25" style="801" customWidth="1"/>
    <col min="11541" max="11541" width="0" style="801" hidden="1" customWidth="1"/>
    <col min="11542" max="11542" width="3.75" style="801" customWidth="1"/>
    <col min="11543" max="11543" width="11.125" style="801" bestFit="1" customWidth="1"/>
    <col min="11544" max="11545" width="10.625" style="801"/>
    <col min="11546" max="11546" width="11.125" style="801" customWidth="1"/>
    <col min="11547" max="11776" width="10.625" style="801"/>
    <col min="11777" max="11784" width="0" style="801" hidden="1" customWidth="1"/>
    <col min="11785" max="11785" width="3.75" style="801" customWidth="1"/>
    <col min="11786" max="11786" width="3.875" style="801" customWidth="1"/>
    <col min="11787" max="11787" width="3.75" style="801" customWidth="1"/>
    <col min="11788" max="11788" width="12.75" style="801" customWidth="1"/>
    <col min="11789" max="11789" width="52.75" style="801" customWidth="1"/>
    <col min="11790" max="11793" width="0" style="801" hidden="1" customWidth="1"/>
    <col min="11794" max="11794" width="12.25" style="801" customWidth="1"/>
    <col min="11795" max="11795" width="6.375" style="801" customWidth="1"/>
    <col min="11796" max="11796" width="12.25" style="801" customWidth="1"/>
    <col min="11797" max="11797" width="0" style="801" hidden="1" customWidth="1"/>
    <col min="11798" max="11798" width="3.75" style="801" customWidth="1"/>
    <col min="11799" max="11799" width="11.125" style="801" bestFit="1" customWidth="1"/>
    <col min="11800" max="11801" width="10.625" style="801"/>
    <col min="11802" max="11802" width="11.125" style="801" customWidth="1"/>
    <col min="11803" max="12032" width="10.625" style="801"/>
    <col min="12033" max="12040" width="0" style="801" hidden="1" customWidth="1"/>
    <col min="12041" max="12041" width="3.75" style="801" customWidth="1"/>
    <col min="12042" max="12042" width="3.875" style="801" customWidth="1"/>
    <col min="12043" max="12043" width="3.75" style="801" customWidth="1"/>
    <col min="12044" max="12044" width="12.75" style="801" customWidth="1"/>
    <col min="12045" max="12045" width="52.75" style="801" customWidth="1"/>
    <col min="12046" max="12049" width="0" style="801" hidden="1" customWidth="1"/>
    <col min="12050" max="12050" width="12.25" style="801" customWidth="1"/>
    <col min="12051" max="12051" width="6.375" style="801" customWidth="1"/>
    <col min="12052" max="12052" width="12.25" style="801" customWidth="1"/>
    <col min="12053" max="12053" width="0" style="801" hidden="1" customWidth="1"/>
    <col min="12054" max="12054" width="3.75" style="801" customWidth="1"/>
    <col min="12055" max="12055" width="11.125" style="801" bestFit="1" customWidth="1"/>
    <col min="12056" max="12057" width="10.625" style="801"/>
    <col min="12058" max="12058" width="11.125" style="801" customWidth="1"/>
    <col min="12059" max="12288" width="10.625" style="801"/>
    <col min="12289" max="12296" width="0" style="801" hidden="1" customWidth="1"/>
    <col min="12297" max="12297" width="3.75" style="801" customWidth="1"/>
    <col min="12298" max="12298" width="3.875" style="801" customWidth="1"/>
    <col min="12299" max="12299" width="3.75" style="801" customWidth="1"/>
    <col min="12300" max="12300" width="12.75" style="801" customWidth="1"/>
    <col min="12301" max="12301" width="52.75" style="801" customWidth="1"/>
    <col min="12302" max="12305" width="0" style="801" hidden="1" customWidth="1"/>
    <col min="12306" max="12306" width="12.25" style="801" customWidth="1"/>
    <col min="12307" max="12307" width="6.375" style="801" customWidth="1"/>
    <col min="12308" max="12308" width="12.25" style="801" customWidth="1"/>
    <col min="12309" max="12309" width="0" style="801" hidden="1" customWidth="1"/>
    <col min="12310" max="12310" width="3.75" style="801" customWidth="1"/>
    <col min="12311" max="12311" width="11.125" style="801" bestFit="1" customWidth="1"/>
    <col min="12312" max="12313" width="10.625" style="801"/>
    <col min="12314" max="12314" width="11.125" style="801" customWidth="1"/>
    <col min="12315" max="12544" width="10.625" style="801"/>
    <col min="12545" max="12552" width="0" style="801" hidden="1" customWidth="1"/>
    <col min="12553" max="12553" width="3.75" style="801" customWidth="1"/>
    <col min="12554" max="12554" width="3.875" style="801" customWidth="1"/>
    <col min="12555" max="12555" width="3.75" style="801" customWidth="1"/>
    <col min="12556" max="12556" width="12.75" style="801" customWidth="1"/>
    <col min="12557" max="12557" width="52.75" style="801" customWidth="1"/>
    <col min="12558" max="12561" width="0" style="801" hidden="1" customWidth="1"/>
    <col min="12562" max="12562" width="12.25" style="801" customWidth="1"/>
    <col min="12563" max="12563" width="6.375" style="801" customWidth="1"/>
    <col min="12564" max="12564" width="12.25" style="801" customWidth="1"/>
    <col min="12565" max="12565" width="0" style="801" hidden="1" customWidth="1"/>
    <col min="12566" max="12566" width="3.75" style="801" customWidth="1"/>
    <col min="12567" max="12567" width="11.125" style="801" bestFit="1" customWidth="1"/>
    <col min="12568" max="12569" width="10.625" style="801"/>
    <col min="12570" max="12570" width="11.125" style="801" customWidth="1"/>
    <col min="12571" max="12800" width="10.625" style="801"/>
    <col min="12801" max="12808" width="0" style="801" hidden="1" customWidth="1"/>
    <col min="12809" max="12809" width="3.75" style="801" customWidth="1"/>
    <col min="12810" max="12810" width="3.875" style="801" customWidth="1"/>
    <col min="12811" max="12811" width="3.75" style="801" customWidth="1"/>
    <col min="12812" max="12812" width="12.75" style="801" customWidth="1"/>
    <col min="12813" max="12813" width="52.75" style="801" customWidth="1"/>
    <col min="12814" max="12817" width="0" style="801" hidden="1" customWidth="1"/>
    <col min="12818" max="12818" width="12.25" style="801" customWidth="1"/>
    <col min="12819" max="12819" width="6.375" style="801" customWidth="1"/>
    <col min="12820" max="12820" width="12.25" style="801" customWidth="1"/>
    <col min="12821" max="12821" width="0" style="801" hidden="1" customWidth="1"/>
    <col min="12822" max="12822" width="3.75" style="801" customWidth="1"/>
    <col min="12823" max="12823" width="11.125" style="801" bestFit="1" customWidth="1"/>
    <col min="12824" max="12825" width="10.625" style="801"/>
    <col min="12826" max="12826" width="11.125" style="801" customWidth="1"/>
    <col min="12827" max="13056" width="10.625" style="801"/>
    <col min="13057" max="13064" width="0" style="801" hidden="1" customWidth="1"/>
    <col min="13065" max="13065" width="3.75" style="801" customWidth="1"/>
    <col min="13066" max="13066" width="3.875" style="801" customWidth="1"/>
    <col min="13067" max="13067" width="3.75" style="801" customWidth="1"/>
    <col min="13068" max="13068" width="12.75" style="801" customWidth="1"/>
    <col min="13069" max="13069" width="52.75" style="801" customWidth="1"/>
    <col min="13070" max="13073" width="0" style="801" hidden="1" customWidth="1"/>
    <col min="13074" max="13074" width="12.25" style="801" customWidth="1"/>
    <col min="13075" max="13075" width="6.375" style="801" customWidth="1"/>
    <col min="13076" max="13076" width="12.25" style="801" customWidth="1"/>
    <col min="13077" max="13077" width="0" style="801" hidden="1" customWidth="1"/>
    <col min="13078" max="13078" width="3.75" style="801" customWidth="1"/>
    <col min="13079" max="13079" width="11.125" style="801" bestFit="1" customWidth="1"/>
    <col min="13080" max="13081" width="10.625" style="801"/>
    <col min="13082" max="13082" width="11.125" style="801" customWidth="1"/>
    <col min="13083" max="13312" width="10.625" style="801"/>
    <col min="13313" max="13320" width="0" style="801" hidden="1" customWidth="1"/>
    <col min="13321" max="13321" width="3.75" style="801" customWidth="1"/>
    <col min="13322" max="13322" width="3.875" style="801" customWidth="1"/>
    <col min="13323" max="13323" width="3.75" style="801" customWidth="1"/>
    <col min="13324" max="13324" width="12.75" style="801" customWidth="1"/>
    <col min="13325" max="13325" width="52.75" style="801" customWidth="1"/>
    <col min="13326" max="13329" width="0" style="801" hidden="1" customWidth="1"/>
    <col min="13330" max="13330" width="12.25" style="801" customWidth="1"/>
    <col min="13331" max="13331" width="6.375" style="801" customWidth="1"/>
    <col min="13332" max="13332" width="12.25" style="801" customWidth="1"/>
    <col min="13333" max="13333" width="0" style="801" hidden="1" customWidth="1"/>
    <col min="13334" max="13334" width="3.75" style="801" customWidth="1"/>
    <col min="13335" max="13335" width="11.125" style="801" bestFit="1" customWidth="1"/>
    <col min="13336" max="13337" width="10.625" style="801"/>
    <col min="13338" max="13338" width="11.125" style="801" customWidth="1"/>
    <col min="13339" max="13568" width="10.625" style="801"/>
    <col min="13569" max="13576" width="0" style="801" hidden="1" customWidth="1"/>
    <col min="13577" max="13577" width="3.75" style="801" customWidth="1"/>
    <col min="13578" max="13578" width="3.875" style="801" customWidth="1"/>
    <col min="13579" max="13579" width="3.75" style="801" customWidth="1"/>
    <col min="13580" max="13580" width="12.75" style="801" customWidth="1"/>
    <col min="13581" max="13581" width="52.75" style="801" customWidth="1"/>
    <col min="13582" max="13585" width="0" style="801" hidden="1" customWidth="1"/>
    <col min="13586" max="13586" width="12.25" style="801" customWidth="1"/>
    <col min="13587" max="13587" width="6.375" style="801" customWidth="1"/>
    <col min="13588" max="13588" width="12.25" style="801" customWidth="1"/>
    <col min="13589" max="13589" width="0" style="801" hidden="1" customWidth="1"/>
    <col min="13590" max="13590" width="3.75" style="801" customWidth="1"/>
    <col min="13591" max="13591" width="11.125" style="801" bestFit="1" customWidth="1"/>
    <col min="13592" max="13593" width="10.625" style="801"/>
    <col min="13594" max="13594" width="11.125" style="801" customWidth="1"/>
    <col min="13595" max="13824" width="10.625" style="801"/>
    <col min="13825" max="13832" width="0" style="801" hidden="1" customWidth="1"/>
    <col min="13833" max="13833" width="3.75" style="801" customWidth="1"/>
    <col min="13834" max="13834" width="3.875" style="801" customWidth="1"/>
    <col min="13835" max="13835" width="3.75" style="801" customWidth="1"/>
    <col min="13836" max="13836" width="12.75" style="801" customWidth="1"/>
    <col min="13837" max="13837" width="52.75" style="801" customWidth="1"/>
    <col min="13838" max="13841" width="0" style="801" hidden="1" customWidth="1"/>
    <col min="13842" max="13842" width="12.25" style="801" customWidth="1"/>
    <col min="13843" max="13843" width="6.375" style="801" customWidth="1"/>
    <col min="13844" max="13844" width="12.25" style="801" customWidth="1"/>
    <col min="13845" max="13845" width="0" style="801" hidden="1" customWidth="1"/>
    <col min="13846" max="13846" width="3.75" style="801" customWidth="1"/>
    <col min="13847" max="13847" width="11.125" style="801" bestFit="1" customWidth="1"/>
    <col min="13848" max="13849" width="10.625" style="801"/>
    <col min="13850" max="13850" width="11.125" style="801" customWidth="1"/>
    <col min="13851" max="14080" width="10.625" style="801"/>
    <col min="14081" max="14088" width="0" style="801" hidden="1" customWidth="1"/>
    <col min="14089" max="14089" width="3.75" style="801" customWidth="1"/>
    <col min="14090" max="14090" width="3.875" style="801" customWidth="1"/>
    <col min="14091" max="14091" width="3.75" style="801" customWidth="1"/>
    <col min="14092" max="14092" width="12.75" style="801" customWidth="1"/>
    <col min="14093" max="14093" width="52.75" style="801" customWidth="1"/>
    <col min="14094" max="14097" width="0" style="801" hidden="1" customWidth="1"/>
    <col min="14098" max="14098" width="12.25" style="801" customWidth="1"/>
    <col min="14099" max="14099" width="6.375" style="801" customWidth="1"/>
    <col min="14100" max="14100" width="12.25" style="801" customWidth="1"/>
    <col min="14101" max="14101" width="0" style="801" hidden="1" customWidth="1"/>
    <col min="14102" max="14102" width="3.75" style="801" customWidth="1"/>
    <col min="14103" max="14103" width="11.125" style="801" bestFit="1" customWidth="1"/>
    <col min="14104" max="14105" width="10.625" style="801"/>
    <col min="14106" max="14106" width="11.125" style="801" customWidth="1"/>
    <col min="14107" max="14336" width="10.625" style="801"/>
    <col min="14337" max="14344" width="0" style="801" hidden="1" customWidth="1"/>
    <col min="14345" max="14345" width="3.75" style="801" customWidth="1"/>
    <col min="14346" max="14346" width="3.875" style="801" customWidth="1"/>
    <col min="14347" max="14347" width="3.75" style="801" customWidth="1"/>
    <col min="14348" max="14348" width="12.75" style="801" customWidth="1"/>
    <col min="14349" max="14349" width="52.75" style="801" customWidth="1"/>
    <col min="14350" max="14353" width="0" style="801" hidden="1" customWidth="1"/>
    <col min="14354" max="14354" width="12.25" style="801" customWidth="1"/>
    <col min="14355" max="14355" width="6.375" style="801" customWidth="1"/>
    <col min="14356" max="14356" width="12.25" style="801" customWidth="1"/>
    <col min="14357" max="14357" width="0" style="801" hidden="1" customWidth="1"/>
    <col min="14358" max="14358" width="3.75" style="801" customWidth="1"/>
    <col min="14359" max="14359" width="11.125" style="801" bestFit="1" customWidth="1"/>
    <col min="14360" max="14361" width="10.625" style="801"/>
    <col min="14362" max="14362" width="11.125" style="801" customWidth="1"/>
    <col min="14363" max="14592" width="10.625" style="801"/>
    <col min="14593" max="14600" width="0" style="801" hidden="1" customWidth="1"/>
    <col min="14601" max="14601" width="3.75" style="801" customWidth="1"/>
    <col min="14602" max="14602" width="3.875" style="801" customWidth="1"/>
    <col min="14603" max="14603" width="3.75" style="801" customWidth="1"/>
    <col min="14604" max="14604" width="12.75" style="801" customWidth="1"/>
    <col min="14605" max="14605" width="52.75" style="801" customWidth="1"/>
    <col min="14606" max="14609" width="0" style="801" hidden="1" customWidth="1"/>
    <col min="14610" max="14610" width="12.25" style="801" customWidth="1"/>
    <col min="14611" max="14611" width="6.375" style="801" customWidth="1"/>
    <col min="14612" max="14612" width="12.25" style="801" customWidth="1"/>
    <col min="14613" max="14613" width="0" style="801" hidden="1" customWidth="1"/>
    <col min="14614" max="14614" width="3.75" style="801" customWidth="1"/>
    <col min="14615" max="14615" width="11.125" style="801" bestFit="1" customWidth="1"/>
    <col min="14616" max="14617" width="10.625" style="801"/>
    <col min="14618" max="14618" width="11.125" style="801" customWidth="1"/>
    <col min="14619" max="14848" width="10.625" style="801"/>
    <col min="14849" max="14856" width="0" style="801" hidden="1" customWidth="1"/>
    <col min="14857" max="14857" width="3.75" style="801" customWidth="1"/>
    <col min="14858" max="14858" width="3.875" style="801" customWidth="1"/>
    <col min="14859" max="14859" width="3.75" style="801" customWidth="1"/>
    <col min="14860" max="14860" width="12.75" style="801" customWidth="1"/>
    <col min="14861" max="14861" width="52.75" style="801" customWidth="1"/>
    <col min="14862" max="14865" width="0" style="801" hidden="1" customWidth="1"/>
    <col min="14866" max="14866" width="12.25" style="801" customWidth="1"/>
    <col min="14867" max="14867" width="6.375" style="801" customWidth="1"/>
    <col min="14868" max="14868" width="12.25" style="801" customWidth="1"/>
    <col min="14869" max="14869" width="0" style="801" hidden="1" customWidth="1"/>
    <col min="14870" max="14870" width="3.75" style="801" customWidth="1"/>
    <col min="14871" max="14871" width="11.125" style="801" bestFit="1" customWidth="1"/>
    <col min="14872" max="14873" width="10.625" style="801"/>
    <col min="14874" max="14874" width="11.125" style="801" customWidth="1"/>
    <col min="14875" max="15104" width="10.625" style="801"/>
    <col min="15105" max="15112" width="0" style="801" hidden="1" customWidth="1"/>
    <col min="15113" max="15113" width="3.75" style="801" customWidth="1"/>
    <col min="15114" max="15114" width="3.875" style="801" customWidth="1"/>
    <col min="15115" max="15115" width="3.75" style="801" customWidth="1"/>
    <col min="15116" max="15116" width="12.75" style="801" customWidth="1"/>
    <col min="15117" max="15117" width="52.75" style="801" customWidth="1"/>
    <col min="15118" max="15121" width="0" style="801" hidden="1" customWidth="1"/>
    <col min="15122" max="15122" width="12.25" style="801" customWidth="1"/>
    <col min="15123" max="15123" width="6.375" style="801" customWidth="1"/>
    <col min="15124" max="15124" width="12.25" style="801" customWidth="1"/>
    <col min="15125" max="15125" width="0" style="801" hidden="1" customWidth="1"/>
    <col min="15126" max="15126" width="3.75" style="801" customWidth="1"/>
    <col min="15127" max="15127" width="11.125" style="801" bestFit="1" customWidth="1"/>
    <col min="15128" max="15129" width="10.625" style="801"/>
    <col min="15130" max="15130" width="11.125" style="801" customWidth="1"/>
    <col min="15131" max="15360" width="10.625" style="801"/>
    <col min="15361" max="15368" width="0" style="801" hidden="1" customWidth="1"/>
    <col min="15369" max="15369" width="3.75" style="801" customWidth="1"/>
    <col min="15370" max="15370" width="3.875" style="801" customWidth="1"/>
    <col min="15371" max="15371" width="3.75" style="801" customWidth="1"/>
    <col min="15372" max="15372" width="12.75" style="801" customWidth="1"/>
    <col min="15373" max="15373" width="52.75" style="801" customWidth="1"/>
    <col min="15374" max="15377" width="0" style="801" hidden="1" customWidth="1"/>
    <col min="15378" max="15378" width="12.25" style="801" customWidth="1"/>
    <col min="15379" max="15379" width="6.375" style="801" customWidth="1"/>
    <col min="15380" max="15380" width="12.25" style="801" customWidth="1"/>
    <col min="15381" max="15381" width="0" style="801" hidden="1" customWidth="1"/>
    <col min="15382" max="15382" width="3.75" style="801" customWidth="1"/>
    <col min="15383" max="15383" width="11.125" style="801" bestFit="1" customWidth="1"/>
    <col min="15384" max="15385" width="10.625" style="801"/>
    <col min="15386" max="15386" width="11.125" style="801" customWidth="1"/>
    <col min="15387" max="15616" width="10.625" style="801"/>
    <col min="15617" max="15624" width="0" style="801" hidden="1" customWidth="1"/>
    <col min="15625" max="15625" width="3.75" style="801" customWidth="1"/>
    <col min="15626" max="15626" width="3.875" style="801" customWidth="1"/>
    <col min="15627" max="15627" width="3.75" style="801" customWidth="1"/>
    <col min="15628" max="15628" width="12.75" style="801" customWidth="1"/>
    <col min="15629" max="15629" width="52.75" style="801" customWidth="1"/>
    <col min="15630" max="15633" width="0" style="801" hidden="1" customWidth="1"/>
    <col min="15634" max="15634" width="12.25" style="801" customWidth="1"/>
    <col min="15635" max="15635" width="6.375" style="801" customWidth="1"/>
    <col min="15636" max="15636" width="12.25" style="801" customWidth="1"/>
    <col min="15637" max="15637" width="0" style="801" hidden="1" customWidth="1"/>
    <col min="15638" max="15638" width="3.75" style="801" customWidth="1"/>
    <col min="15639" max="15639" width="11.125" style="801" bestFit="1" customWidth="1"/>
    <col min="15640" max="15641" width="10.625" style="801"/>
    <col min="15642" max="15642" width="11.125" style="801" customWidth="1"/>
    <col min="15643" max="15872" width="10.625" style="801"/>
    <col min="15873" max="15880" width="0" style="801" hidden="1" customWidth="1"/>
    <col min="15881" max="15881" width="3.75" style="801" customWidth="1"/>
    <col min="15882" max="15882" width="3.875" style="801" customWidth="1"/>
    <col min="15883" max="15883" width="3.75" style="801" customWidth="1"/>
    <col min="15884" max="15884" width="12.75" style="801" customWidth="1"/>
    <col min="15885" max="15885" width="52.75" style="801" customWidth="1"/>
    <col min="15886" max="15889" width="0" style="801" hidden="1" customWidth="1"/>
    <col min="15890" max="15890" width="12.25" style="801" customWidth="1"/>
    <col min="15891" max="15891" width="6.375" style="801" customWidth="1"/>
    <col min="15892" max="15892" width="12.25" style="801" customWidth="1"/>
    <col min="15893" max="15893" width="0" style="801" hidden="1" customWidth="1"/>
    <col min="15894" max="15894" width="3.75" style="801" customWidth="1"/>
    <col min="15895" max="15895" width="11.125" style="801" bestFit="1" customWidth="1"/>
    <col min="15896" max="15897" width="10.625" style="801"/>
    <col min="15898" max="15898" width="11.125" style="801" customWidth="1"/>
    <col min="15899" max="16128" width="10.625" style="801"/>
    <col min="16129" max="16136" width="0" style="801" hidden="1" customWidth="1"/>
    <col min="16137" max="16137" width="3.75" style="801" customWidth="1"/>
    <col min="16138" max="16138" width="3.875" style="801" customWidth="1"/>
    <col min="16139" max="16139" width="3.75" style="801" customWidth="1"/>
    <col min="16140" max="16140" width="12.75" style="801" customWidth="1"/>
    <col min="16141" max="16141" width="52.75" style="801" customWidth="1"/>
    <col min="16142" max="16145" width="0" style="801" hidden="1" customWidth="1"/>
    <col min="16146" max="16146" width="12.25" style="801" customWidth="1"/>
    <col min="16147" max="16147" width="6.375" style="801" customWidth="1"/>
    <col min="16148" max="16148" width="12.25" style="801" customWidth="1"/>
    <col min="16149" max="16149" width="0" style="801" hidden="1" customWidth="1"/>
    <col min="16150" max="16150" width="3.75" style="801" customWidth="1"/>
    <col min="16151" max="16151" width="11.125" style="801" bestFit="1" customWidth="1"/>
    <col min="16152" max="16153" width="10.625" style="801"/>
    <col min="16154" max="16154" width="11.125" style="801" customWidth="1"/>
    <col min="16155" max="16384" width="10.6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9" t="s">
        <v>632</v>
      </c>
      <c r="M5" s="1229"/>
      <c r="N5" s="1229"/>
      <c r="O5" s="1229"/>
      <c r="P5" s="1229"/>
      <c r="Q5" s="1229"/>
      <c r="R5" s="1229"/>
      <c r="S5" s="1229"/>
      <c r="T5" s="1229"/>
      <c r="U5" s="666"/>
    </row>
    <row r="6" spans="1:34" ht="3" customHeight="1">
      <c r="J6" s="688"/>
      <c r="K6" s="688"/>
      <c r="L6" s="756"/>
      <c r="M6" s="756"/>
      <c r="N6" s="756"/>
      <c r="O6" s="757"/>
      <c r="P6" s="757"/>
      <c r="Q6" s="757"/>
      <c r="R6" s="757"/>
      <c r="S6" s="757"/>
      <c r="T6" s="757"/>
      <c r="U6" s="757"/>
      <c r="V6" s="806"/>
    </row>
    <row r="7" spans="1:34" ht="34.200000000000003">
      <c r="J7" s="688"/>
      <c r="K7" s="688"/>
      <c r="L7" s="756"/>
      <c r="M7" s="619" t="s">
        <v>746</v>
      </c>
      <c r="N7" s="756"/>
      <c r="O7" s="1240"/>
      <c r="P7" s="1241"/>
      <c r="Q7" s="1241"/>
      <c r="R7" s="1241"/>
      <c r="S7" s="1241"/>
      <c r="T7" s="1242"/>
      <c r="U7" s="769"/>
      <c r="V7" s="806"/>
    </row>
    <row r="8" spans="1:34" s="830" customFormat="1" ht="4.2">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34.200000000000003">
      <c r="A9" s="773"/>
      <c r="B9" s="773"/>
      <c r="C9" s="773"/>
      <c r="D9" s="773"/>
      <c r="E9" s="773"/>
      <c r="F9" s="773"/>
      <c r="G9" s="773"/>
      <c r="H9" s="773"/>
      <c r="L9" s="501"/>
      <c r="M9" s="619" t="s">
        <v>502</v>
      </c>
      <c r="N9" s="668"/>
      <c r="O9" s="1206" t="str">
        <f>IF(NameOrPr_ch="",IF(NameOrPr="","",NameOrPr),NameOrPr_ch)</f>
        <v>Департамент энергетики и тарифов Ивановской области</v>
      </c>
      <c r="P9" s="1206"/>
      <c r="Q9" s="1206"/>
      <c r="R9" s="1206"/>
      <c r="S9" s="1206"/>
      <c r="T9" s="1206"/>
      <c r="U9" s="769"/>
      <c r="V9" s="769"/>
      <c r="W9" s="521"/>
      <c r="X9" s="773"/>
      <c r="Y9" s="773"/>
      <c r="Z9" s="773"/>
      <c r="AA9" s="773"/>
      <c r="AB9" s="773"/>
      <c r="AC9" s="773"/>
      <c r="AD9" s="773"/>
      <c r="AE9" s="773"/>
      <c r="AF9" s="773"/>
      <c r="AG9" s="773"/>
      <c r="AH9" s="773"/>
    </row>
    <row r="10" spans="1:34" s="572" customFormat="1" ht="18.600000000000001">
      <c r="A10" s="773"/>
      <c r="B10" s="773"/>
      <c r="C10" s="773"/>
      <c r="D10" s="773"/>
      <c r="E10" s="773"/>
      <c r="F10" s="773"/>
      <c r="G10" s="773"/>
      <c r="H10" s="773"/>
      <c r="L10" s="501"/>
      <c r="M10" s="619" t="s">
        <v>597</v>
      </c>
      <c r="N10" s="668"/>
      <c r="O10" s="1206" t="str">
        <f>IF(datePr_ch="",IF(datePr="","",datePr),datePr_ch)</f>
        <v>03.12.2021</v>
      </c>
      <c r="P10" s="1206"/>
      <c r="Q10" s="1206"/>
      <c r="R10" s="1206"/>
      <c r="S10" s="1206"/>
      <c r="T10" s="1206"/>
      <c r="U10" s="769"/>
      <c r="V10" s="769"/>
      <c r="W10" s="521"/>
      <c r="X10" s="773"/>
      <c r="Y10" s="773"/>
      <c r="Z10" s="773"/>
      <c r="AA10" s="773"/>
      <c r="AB10" s="773"/>
      <c r="AC10" s="773"/>
      <c r="AD10" s="773"/>
      <c r="AE10" s="773"/>
      <c r="AF10" s="773"/>
      <c r="AG10" s="773"/>
      <c r="AH10" s="773"/>
    </row>
    <row r="11" spans="1:34" s="572" customFormat="1" ht="18.600000000000001">
      <c r="A11" s="773"/>
      <c r="B11" s="773"/>
      <c r="C11" s="773"/>
      <c r="D11" s="773"/>
      <c r="E11" s="773"/>
      <c r="F11" s="773"/>
      <c r="G11" s="773"/>
      <c r="H11" s="773"/>
      <c r="L11" s="763"/>
      <c r="M11" s="619" t="s">
        <v>596</v>
      </c>
      <c r="N11" s="668"/>
      <c r="O11" s="1206" t="str">
        <f>IF(numberPr_ch="",IF(numberPr="","",numberPr),numberPr_ch)</f>
        <v>54-т/8</v>
      </c>
      <c r="P11" s="1206"/>
      <c r="Q11" s="1206"/>
      <c r="R11" s="1206"/>
      <c r="S11" s="1206"/>
      <c r="T11" s="1206"/>
      <c r="U11" s="769"/>
      <c r="V11" s="769"/>
      <c r="W11" s="521"/>
      <c r="X11" s="773"/>
      <c r="Y11" s="773"/>
      <c r="Z11" s="773"/>
      <c r="AA11" s="773"/>
      <c r="AB11" s="773"/>
      <c r="AC11" s="773"/>
      <c r="AD11" s="773"/>
      <c r="AE11" s="773"/>
      <c r="AF11" s="773"/>
      <c r="AG11" s="773"/>
      <c r="AH11" s="773"/>
    </row>
    <row r="12" spans="1:34" s="572" customFormat="1" ht="22.8">
      <c r="A12" s="773"/>
      <c r="B12" s="773"/>
      <c r="C12" s="773"/>
      <c r="D12" s="773"/>
      <c r="E12" s="773"/>
      <c r="F12" s="773"/>
      <c r="G12" s="773"/>
      <c r="H12" s="773"/>
      <c r="L12" s="763"/>
      <c r="M12" s="619" t="s">
        <v>501</v>
      </c>
      <c r="N12" s="668"/>
      <c r="O12" s="1206" t="str">
        <f>IF(IstPub_ch="",IF(IstPub="","",IstPub),IstPub_ch)</f>
        <v>На сайте Департамента энергетики и тарифов Ивановской области</v>
      </c>
      <c r="P12" s="1206"/>
      <c r="Q12" s="1206"/>
      <c r="R12" s="1206"/>
      <c r="S12" s="1206"/>
      <c r="T12" s="1206"/>
      <c r="U12" s="769"/>
      <c r="V12" s="769"/>
      <c r="W12" s="521"/>
      <c r="X12" s="773"/>
      <c r="Y12" s="773"/>
      <c r="Z12" s="773"/>
      <c r="AA12" s="773"/>
      <c r="AB12" s="773"/>
      <c r="AC12" s="773"/>
      <c r="AD12" s="773"/>
      <c r="AE12" s="773"/>
      <c r="AF12" s="773"/>
      <c r="AG12" s="773"/>
      <c r="AH12" s="773"/>
    </row>
    <row r="13" spans="1:34" s="572" customFormat="1" ht="11.4">
      <c r="A13" s="773"/>
      <c r="B13" s="773"/>
      <c r="C13" s="773"/>
      <c r="D13" s="773"/>
      <c r="E13" s="773"/>
      <c r="F13" s="773"/>
      <c r="G13" s="773"/>
      <c r="H13" s="773"/>
      <c r="L13" s="1230"/>
      <c r="M13" s="1230"/>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7"/>
      <c r="P14" s="1207"/>
      <c r="Q14" s="1207"/>
      <c r="R14" s="1207"/>
      <c r="S14" s="1207"/>
      <c r="T14" s="1207"/>
      <c r="U14" s="1207"/>
    </row>
    <row r="15" spans="1:34">
      <c r="J15" s="688"/>
      <c r="K15" s="688"/>
      <c r="L15" s="1160" t="s">
        <v>454</v>
      </c>
      <c r="M15" s="1160"/>
      <c r="N15" s="1160"/>
      <c r="O15" s="1160"/>
      <c r="P15" s="1160"/>
      <c r="Q15" s="1160"/>
      <c r="R15" s="1160"/>
      <c r="S15" s="1160"/>
      <c r="T15" s="1160"/>
      <c r="U15" s="1160"/>
      <c r="V15" s="1160"/>
      <c r="W15" s="1160" t="s">
        <v>455</v>
      </c>
    </row>
    <row r="16" spans="1:34" ht="14.25" customHeight="1">
      <c r="J16" s="688"/>
      <c r="K16" s="688"/>
      <c r="L16" s="1213" t="s">
        <v>92</v>
      </c>
      <c r="M16" s="1213" t="s">
        <v>640</v>
      </c>
      <c r="N16" s="663"/>
      <c r="O16" s="1214" t="s">
        <v>642</v>
      </c>
      <c r="P16" s="1215"/>
      <c r="Q16" s="1215"/>
      <c r="R16" s="1215"/>
      <c r="S16" s="1215"/>
      <c r="T16" s="1216"/>
      <c r="U16" s="1224" t="s">
        <v>341</v>
      </c>
      <c r="V16" s="1210" t="s">
        <v>275</v>
      </c>
      <c r="W16" s="1160"/>
    </row>
    <row r="17" spans="1:36" ht="14.25" customHeight="1">
      <c r="J17" s="688"/>
      <c r="K17" s="688"/>
      <c r="L17" s="1213"/>
      <c r="M17" s="1213"/>
      <c r="N17" s="664"/>
      <c r="O17" s="1219" t="s">
        <v>606</v>
      </c>
      <c r="P17" s="1217" t="s">
        <v>271</v>
      </c>
      <c r="Q17" s="1218"/>
      <c r="R17" s="1221" t="s">
        <v>655</v>
      </c>
      <c r="S17" s="1222"/>
      <c r="T17" s="1223"/>
      <c r="U17" s="1225"/>
      <c r="V17" s="1211"/>
      <c r="W17" s="1160"/>
    </row>
    <row r="18" spans="1:36" ht="33.75" customHeight="1">
      <c r="J18" s="688"/>
      <c r="K18" s="688"/>
      <c r="L18" s="1213"/>
      <c r="M18" s="1213"/>
      <c r="N18" s="665"/>
      <c r="O18" s="1220"/>
      <c r="P18" s="758" t="s">
        <v>607</v>
      </c>
      <c r="Q18" s="758" t="s">
        <v>6</v>
      </c>
      <c r="R18" s="782" t="s">
        <v>274</v>
      </c>
      <c r="S18" s="1208" t="s">
        <v>273</v>
      </c>
      <c r="T18" s="1209"/>
      <c r="U18" s="1226"/>
      <c r="V18" s="1212"/>
      <c r="W18" s="116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1">
        <f ca="1">OFFSET(S19,0,-1)+1</f>
        <v>7</v>
      </c>
      <c r="T19" s="1231"/>
      <c r="U19" s="780">
        <f ca="1">OFFSET(U19,0,-2)+1</f>
        <v>8</v>
      </c>
      <c r="V19" s="651">
        <f ca="1">OFFSET(V19,0,-1)</f>
        <v>8</v>
      </c>
      <c r="W19" s="780">
        <f ca="1">OFFSET(W19,0,-1)+1</f>
        <v>9</v>
      </c>
    </row>
    <row r="20" spans="1:36" ht="22.8">
      <c r="A20" s="1232">
        <v>1</v>
      </c>
      <c r="B20" s="885"/>
      <c r="C20" s="885"/>
      <c r="D20" s="885"/>
      <c r="E20" s="886"/>
      <c r="F20" s="887"/>
      <c r="G20" s="887"/>
      <c r="H20" s="887"/>
      <c r="I20" s="888"/>
      <c r="J20" s="883"/>
      <c r="K20" s="890"/>
      <c r="L20" s="783">
        <f>mergeValue(A20)</f>
        <v>1</v>
      </c>
      <c r="M20" s="643" t="s">
        <v>20</v>
      </c>
      <c r="N20" s="648"/>
      <c r="O20" s="1233"/>
      <c r="P20" s="1233"/>
      <c r="Q20" s="1233"/>
      <c r="R20" s="1233"/>
      <c r="S20" s="1233"/>
      <c r="T20" s="1233"/>
      <c r="U20" s="1233"/>
      <c r="V20" s="1233"/>
      <c r="W20" s="632" t="s">
        <v>476</v>
      </c>
      <c r="Y20" s="831"/>
      <c r="Z20" s="831" t="str">
        <f t="shared" ref="Z20:Z33" si="0">IF(M20="","",M20 )</f>
        <v>Наименование тарифа</v>
      </c>
      <c r="AA20" s="831"/>
      <c r="AB20" s="831"/>
      <c r="AC20" s="831"/>
      <c r="AI20" s="810"/>
      <c r="AJ20" s="810"/>
    </row>
    <row r="21" spans="1:36" ht="34.200000000000003">
      <c r="A21" s="1232"/>
      <c r="B21" s="1232">
        <v>1</v>
      </c>
      <c r="C21" s="885"/>
      <c r="D21" s="885"/>
      <c r="E21" s="887"/>
      <c r="F21" s="887"/>
      <c r="G21" s="887"/>
      <c r="H21" s="887"/>
      <c r="I21" s="882"/>
      <c r="J21" s="881"/>
      <c r="K21" s="884"/>
      <c r="L21" s="783" t="str">
        <f>mergeValue(A21) &amp;"."&amp; mergeValue(B21)</f>
        <v>1.1</v>
      </c>
      <c r="M21" s="694" t="s">
        <v>16</v>
      </c>
      <c r="N21" s="648"/>
      <c r="O21" s="1233"/>
      <c r="P21" s="1233"/>
      <c r="Q21" s="1233"/>
      <c r="R21" s="1233"/>
      <c r="S21" s="1233"/>
      <c r="T21" s="1233"/>
      <c r="U21" s="1233"/>
      <c r="V21" s="1233"/>
      <c r="W21" s="632" t="s">
        <v>477</v>
      </c>
      <c r="Y21" s="831"/>
      <c r="Z21" s="831" t="str">
        <f t="shared" si="0"/>
        <v>Территория действия тарифа</v>
      </c>
      <c r="AA21" s="831"/>
      <c r="AB21" s="831"/>
      <c r="AC21" s="831"/>
      <c r="AI21" s="810"/>
      <c r="AJ21" s="810"/>
    </row>
    <row r="22" spans="1:36" ht="22.8">
      <c r="A22" s="1232"/>
      <c r="B22" s="1232"/>
      <c r="C22" s="1232">
        <v>1</v>
      </c>
      <c r="D22" s="885"/>
      <c r="E22" s="887"/>
      <c r="F22" s="887"/>
      <c r="G22" s="887"/>
      <c r="H22" s="887"/>
      <c r="I22" s="889"/>
      <c r="J22" s="881"/>
      <c r="K22" s="884"/>
      <c r="L22" s="783" t="str">
        <f>mergeValue(A22) &amp;"."&amp; mergeValue(B22)&amp;"."&amp; mergeValue(C22)</f>
        <v>1.1.1</v>
      </c>
      <c r="M22" s="695" t="s">
        <v>7</v>
      </c>
      <c r="N22" s="648"/>
      <c r="O22" s="1233"/>
      <c r="P22" s="1233"/>
      <c r="Q22" s="1233"/>
      <c r="R22" s="1233"/>
      <c r="S22" s="1233"/>
      <c r="T22" s="1233"/>
      <c r="U22" s="1233"/>
      <c r="V22" s="1233"/>
      <c r="W22" s="632" t="s">
        <v>634</v>
      </c>
      <c r="Y22" s="831"/>
      <c r="Z22" s="831" t="str">
        <f t="shared" si="0"/>
        <v xml:space="preserve">Наименование системы теплоснабжения </v>
      </c>
      <c r="AA22" s="831"/>
      <c r="AB22" s="831"/>
      <c r="AC22" s="831"/>
      <c r="AI22" s="810"/>
      <c r="AJ22" s="810"/>
    </row>
    <row r="23" spans="1:36" ht="22.8">
      <c r="A23" s="1232"/>
      <c r="B23" s="1232"/>
      <c r="C23" s="1232"/>
      <c r="D23" s="1232">
        <v>1</v>
      </c>
      <c r="E23" s="887"/>
      <c r="F23" s="887"/>
      <c r="G23" s="887"/>
      <c r="H23" s="887"/>
      <c r="I23" s="889"/>
      <c r="J23" s="881"/>
      <c r="K23" s="884"/>
      <c r="L23" s="783" t="str">
        <f>mergeValue(A23) &amp;"."&amp; mergeValue(B23)&amp;"."&amp; mergeValue(C23)&amp;"."&amp; mergeValue(D23)</f>
        <v>1.1.1.1</v>
      </c>
      <c r="M23" s="696" t="s">
        <v>22</v>
      </c>
      <c r="N23" s="648"/>
      <c r="O23" s="1233"/>
      <c r="P23" s="1233"/>
      <c r="Q23" s="1233"/>
      <c r="R23" s="1233"/>
      <c r="S23" s="1233"/>
      <c r="T23" s="1233"/>
      <c r="U23" s="1233"/>
      <c r="V23" s="1233"/>
      <c r="W23" s="632" t="s">
        <v>635</v>
      </c>
      <c r="Y23" s="831"/>
      <c r="Z23" s="831" t="str">
        <f t="shared" si="0"/>
        <v xml:space="preserve">Источник тепловой энергии  </v>
      </c>
      <c r="AA23" s="831"/>
      <c r="AB23" s="831"/>
      <c r="AC23" s="831"/>
      <c r="AI23" s="810"/>
      <c r="AJ23" s="810"/>
    </row>
    <row r="24" spans="1:36" ht="114">
      <c r="A24" s="1232"/>
      <c r="B24" s="1232"/>
      <c r="C24" s="1232"/>
      <c r="D24" s="1232"/>
      <c r="E24" s="1232">
        <v>1</v>
      </c>
      <c r="F24" s="887"/>
      <c r="G24" s="887"/>
      <c r="H24" s="885">
        <v>1</v>
      </c>
      <c r="I24" s="1232">
        <v>1</v>
      </c>
      <c r="J24" s="887"/>
      <c r="K24" s="892"/>
      <c r="L24" s="783" t="str">
        <f>mergeValue(A24) &amp;"."&amp; mergeValue(B24)&amp;"."&amp; mergeValue(C24)&amp;"."&amp; mergeValue(D24)&amp;"."&amp; mergeValue(E24)</f>
        <v>1.1.1.1.1</v>
      </c>
      <c r="M24" s="556" t="s">
        <v>9</v>
      </c>
      <c r="N24" s="648"/>
      <c r="O24" s="1234"/>
      <c r="P24" s="1234"/>
      <c r="Q24" s="1234"/>
      <c r="R24" s="1234"/>
      <c r="S24" s="1234"/>
      <c r="T24" s="1234"/>
      <c r="U24" s="1234"/>
      <c r="V24" s="1234"/>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1.2">
      <c r="A25" s="1232"/>
      <c r="B25" s="1232"/>
      <c r="C25" s="1232"/>
      <c r="D25" s="1232"/>
      <c r="E25" s="1232"/>
      <c r="F25" s="1232">
        <v>1</v>
      </c>
      <c r="G25" s="885"/>
      <c r="H25" s="885"/>
      <c r="I25" s="1232"/>
      <c r="J25" s="1232">
        <v>1</v>
      </c>
      <c r="K25" s="893"/>
      <c r="L25" s="783" t="str">
        <f>mergeValue(A25) &amp;"."&amp; mergeValue(B25)&amp;"."&amp; mergeValue(C25)&amp;"."&amp; mergeValue(D25)&amp;"."&amp; mergeValue(E25)&amp;"."&amp; mergeValue(F25)</f>
        <v>1.1.1.1.1.1</v>
      </c>
      <c r="M25" s="557" t="s">
        <v>10</v>
      </c>
      <c r="N25" s="648"/>
      <c r="O25" s="1234"/>
      <c r="P25" s="1234"/>
      <c r="Q25" s="1234"/>
      <c r="R25" s="1234"/>
      <c r="S25" s="1234"/>
      <c r="T25" s="1234"/>
      <c r="U25" s="1234"/>
      <c r="V25" s="1234"/>
      <c r="W25" s="632" t="s">
        <v>637</v>
      </c>
      <c r="Y25" s="831"/>
      <c r="Z25" s="831" t="str">
        <f t="shared" si="0"/>
        <v>Группа потребителей</v>
      </c>
      <c r="AA25" s="831"/>
      <c r="AB25" s="831"/>
      <c r="AC25" s="831"/>
      <c r="AI25" s="810"/>
      <c r="AJ25" s="810"/>
    </row>
    <row r="26" spans="1:36" ht="189" customHeight="1">
      <c r="A26" s="1232"/>
      <c r="B26" s="1232"/>
      <c r="C26" s="1232"/>
      <c r="D26" s="1232"/>
      <c r="E26" s="1232"/>
      <c r="F26" s="1232"/>
      <c r="G26" s="885">
        <v>1</v>
      </c>
      <c r="H26" s="885"/>
      <c r="I26" s="1232"/>
      <c r="J26" s="1232"/>
      <c r="K26" s="893">
        <v>1</v>
      </c>
      <c r="L26" s="783" t="str">
        <f>mergeValue(A26) &amp;"."&amp; mergeValue(B26)&amp;"."&amp; mergeValue(C26)&amp;"."&amp; mergeValue(D26)&amp;"."&amp; mergeValue(E26)&amp;"."&amp; mergeValue(F26)&amp;"."&amp; mergeValue(G26)</f>
        <v>1.1.1.1.1.1.1</v>
      </c>
      <c r="M26" s="1071"/>
      <c r="N26" s="648"/>
      <c r="O26" s="765"/>
      <c r="P26" s="765"/>
      <c r="Q26" s="1096"/>
      <c r="R26" s="1227"/>
      <c r="S26" s="1228" t="s">
        <v>84</v>
      </c>
      <c r="T26" s="1227"/>
      <c r="U26" s="1228" t="s">
        <v>85</v>
      </c>
      <c r="V26" s="765"/>
      <c r="W26" s="1203" t="s">
        <v>656</v>
      </c>
      <c r="X26" s="810" t="str">
        <f>strCheckDate(O27:V27)</f>
        <v/>
      </c>
      <c r="Y26" s="831"/>
      <c r="Z26" s="831" t="str">
        <f t="shared" si="0"/>
        <v/>
      </c>
      <c r="AA26" s="831"/>
      <c r="AB26" s="831"/>
      <c r="AC26" s="831"/>
      <c r="AI26" s="810"/>
      <c r="AJ26" s="810"/>
    </row>
    <row r="27" spans="1:36" ht="11.4" hidden="1">
      <c r="A27" s="1232"/>
      <c r="B27" s="1232"/>
      <c r="C27" s="1232"/>
      <c r="D27" s="1232"/>
      <c r="E27" s="1232"/>
      <c r="F27" s="1232"/>
      <c r="G27" s="885"/>
      <c r="H27" s="885"/>
      <c r="I27" s="1232"/>
      <c r="J27" s="1232"/>
      <c r="K27" s="893"/>
      <c r="L27" s="802"/>
      <c r="M27" s="648"/>
      <c r="N27" s="648"/>
      <c r="O27" s="765"/>
      <c r="P27" s="765"/>
      <c r="Q27" s="771" t="str">
        <f>R26 &amp; "-" &amp; T26</f>
        <v>-</v>
      </c>
      <c r="R27" s="1227"/>
      <c r="S27" s="1228"/>
      <c r="T27" s="1227"/>
      <c r="U27" s="1228"/>
      <c r="V27" s="765"/>
      <c r="W27" s="1204"/>
      <c r="Y27" s="831"/>
      <c r="Z27" s="831" t="str">
        <f t="shared" si="0"/>
        <v/>
      </c>
      <c r="AA27" s="831"/>
      <c r="AB27" s="831"/>
      <c r="AC27" s="831"/>
      <c r="AI27" s="810"/>
      <c r="AJ27" s="810"/>
    </row>
    <row r="28" spans="1:36" ht="15" customHeight="1">
      <c r="A28" s="1232"/>
      <c r="B28" s="1232"/>
      <c r="C28" s="1232"/>
      <c r="D28" s="1232"/>
      <c r="E28" s="1232"/>
      <c r="F28" s="1232"/>
      <c r="G28" s="887"/>
      <c r="H28" s="885"/>
      <c r="I28" s="1232"/>
      <c r="J28" s="1232"/>
      <c r="K28" s="892"/>
      <c r="L28" s="690"/>
      <c r="M28" s="559" t="s">
        <v>25</v>
      </c>
      <c r="N28" s="767"/>
      <c r="O28" s="767"/>
      <c r="P28" s="767"/>
      <c r="Q28" s="767"/>
      <c r="R28" s="767"/>
      <c r="S28" s="767"/>
      <c r="T28" s="767"/>
      <c r="U28" s="767"/>
      <c r="V28" s="764"/>
      <c r="W28" s="1205"/>
      <c r="Y28" s="831"/>
      <c r="Z28" s="831" t="str">
        <f t="shared" si="0"/>
        <v>Добавить вид теплоносителя (параметры теплоносителя)</v>
      </c>
      <c r="AA28" s="831"/>
      <c r="AB28" s="831"/>
      <c r="AC28" s="831"/>
      <c r="AI28" s="810"/>
      <c r="AJ28" s="810"/>
    </row>
    <row r="29" spans="1:36" ht="15" customHeight="1">
      <c r="A29" s="1232"/>
      <c r="B29" s="1232"/>
      <c r="C29" s="1232"/>
      <c r="D29" s="1232"/>
      <c r="E29" s="1232"/>
      <c r="F29" s="887"/>
      <c r="G29" s="887"/>
      <c r="H29" s="885"/>
      <c r="I29" s="123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2"/>
      <c r="B30" s="1232"/>
      <c r="C30" s="1232"/>
      <c r="D30" s="123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2"/>
      <c r="B31" s="1232"/>
      <c r="C31" s="123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2"/>
      <c r="B32" s="123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4">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633</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625" defaultRowHeight="13.8"/>
  <cols>
    <col min="1" max="1" width="3.75" style="593" hidden="1" customWidth="1"/>
    <col min="2" max="4" width="3.75" style="587" hidden="1" customWidth="1"/>
    <col min="5" max="5" width="3.75" style="532" customWidth="1"/>
    <col min="6" max="6" width="9.75" style="525" customWidth="1"/>
    <col min="7" max="7" width="37.75" style="525" customWidth="1"/>
    <col min="8" max="8" width="66.875" style="525" customWidth="1"/>
    <col min="9" max="9" width="115.75" style="525" customWidth="1"/>
    <col min="10" max="11" width="10.625" style="587"/>
    <col min="12" max="12" width="11.125" style="587" customWidth="1"/>
    <col min="13" max="20" width="10.625" style="587"/>
    <col min="21" max="16384" width="10.625" style="525"/>
  </cols>
  <sheetData>
    <row r="1" spans="1:20" ht="3" customHeight="1">
      <c r="A1" s="593" t="s">
        <v>184</v>
      </c>
    </row>
    <row r="2" spans="1:20" ht="22.2">
      <c r="F2" s="1197" t="s">
        <v>491</v>
      </c>
      <c r="G2" s="1198"/>
      <c r="H2" s="1199"/>
      <c r="I2" s="642"/>
    </row>
    <row r="3" spans="1:20" ht="3" customHeight="1"/>
    <row r="4" spans="1:20" s="572" customFormat="1" ht="11.4">
      <c r="A4" s="592"/>
      <c r="B4" s="592"/>
      <c r="C4" s="592"/>
      <c r="D4" s="592"/>
      <c r="F4" s="1160" t="s">
        <v>454</v>
      </c>
      <c r="G4" s="1160"/>
      <c r="H4" s="1160"/>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600000000000001">
      <c r="A7" s="592"/>
      <c r="B7" s="592"/>
      <c r="C7" s="592"/>
      <c r="D7" s="592"/>
      <c r="F7" s="618">
        <v>1</v>
      </c>
      <c r="G7" s="634" t="s">
        <v>492</v>
      </c>
      <c r="H7" s="606" t="str">
        <f>IF(dateCh="","",dateCh)</f>
        <v>14.12.2021</v>
      </c>
      <c r="I7" s="583" t="s">
        <v>493</v>
      </c>
      <c r="J7" s="617"/>
      <c r="K7" s="592"/>
      <c r="L7" s="592"/>
      <c r="M7" s="592"/>
      <c r="N7" s="592"/>
      <c r="O7" s="592"/>
      <c r="P7" s="592"/>
      <c r="Q7" s="592"/>
      <c r="R7" s="592"/>
      <c r="S7" s="592"/>
      <c r="T7" s="592"/>
    </row>
    <row r="8" spans="1:20" s="572" customFormat="1" ht="45.6">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8">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8">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600000000000001">
      <c r="A11" s="1201"/>
      <c r="B11" s="1201">
        <v>1</v>
      </c>
      <c r="C11" s="625"/>
      <c r="D11" s="625"/>
      <c r="F11" s="618" t="str">
        <f>"4."&amp;mergeValue(A11) &amp;"."&amp;mergeValue(B11)</f>
        <v>4.1.1</v>
      </c>
      <c r="G11" s="613" t="s">
        <v>593</v>
      </c>
      <c r="H11" s="606" t="str">
        <f>IF(region_name="","",region_name)</f>
        <v>Ивановская область</v>
      </c>
      <c r="I11" s="583" t="s">
        <v>499</v>
      </c>
      <c r="J11" s="617"/>
      <c r="K11" s="592"/>
      <c r="L11" s="592"/>
      <c r="M11" s="592"/>
      <c r="N11" s="592"/>
      <c r="O11" s="592"/>
      <c r="P11" s="592"/>
      <c r="Q11" s="592"/>
      <c r="R11" s="592"/>
      <c r="S11" s="592"/>
      <c r="T11" s="592"/>
    </row>
    <row r="12" spans="1:20" s="572" customFormat="1" ht="22.8">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600000000000001">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600000000000001">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600000000000001">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600000000000001">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625" defaultRowHeight="13.8"/>
  <cols>
    <col min="1" max="6" width="10.625" style="186" hidden="1" customWidth="1"/>
    <col min="7" max="8" width="9.125" style="512" hidden="1" customWidth="1"/>
    <col min="9" max="9" width="3.75" style="485" customWidth="1"/>
    <col min="10" max="11" width="3.75" style="484" customWidth="1"/>
    <col min="12" max="12" width="12.75" style="478" customWidth="1"/>
    <col min="13" max="13" width="44.75" style="478" customWidth="1"/>
    <col min="14" max="14" width="1.75" style="478" hidden="1" customWidth="1"/>
    <col min="15" max="15" width="23.75" style="478" customWidth="1"/>
    <col min="16" max="17" width="1.75" style="478" hidden="1" customWidth="1"/>
    <col min="18" max="18" width="11.75" style="478" customWidth="1"/>
    <col min="19" max="19" width="3.75" style="478" customWidth="1"/>
    <col min="20" max="20" width="11.75" style="478" customWidth="1"/>
    <col min="21" max="21" width="8.625" style="478" hidden="1" customWidth="1"/>
    <col min="22" max="22" width="4.75" style="478" customWidth="1"/>
    <col min="23" max="23" width="115.75" style="478" customWidth="1"/>
    <col min="24" max="33" width="10.625" style="502"/>
    <col min="34" max="256" width="10.625" style="478"/>
    <col min="257" max="264" width="0" style="478" hidden="1" customWidth="1"/>
    <col min="265" max="267" width="3.75" style="478" customWidth="1"/>
    <col min="268" max="268" width="12.75" style="478" customWidth="1"/>
    <col min="269" max="269" width="51.125" style="478" customWidth="1"/>
    <col min="270" max="270" width="0" style="478" hidden="1" customWidth="1"/>
    <col min="271" max="271" width="18.75" style="478" customWidth="1"/>
    <col min="272" max="273" width="0" style="478" hidden="1" customWidth="1"/>
    <col min="274" max="274" width="11.75" style="478" customWidth="1"/>
    <col min="275" max="275" width="6.375" style="478" bestFit="1" customWidth="1"/>
    <col min="276" max="276" width="11.75" style="478" customWidth="1"/>
    <col min="277" max="277" width="0" style="478" hidden="1" customWidth="1"/>
    <col min="278" max="278" width="3.75" style="478" customWidth="1"/>
    <col min="279" max="279" width="11.125" style="478" bestFit="1" customWidth="1"/>
    <col min="280" max="512" width="10.625" style="478"/>
    <col min="513" max="520" width="0" style="478" hidden="1" customWidth="1"/>
    <col min="521" max="523" width="3.75" style="478" customWidth="1"/>
    <col min="524" max="524" width="12.75" style="478" customWidth="1"/>
    <col min="525" max="525" width="51.125" style="478" customWidth="1"/>
    <col min="526" max="526" width="0" style="478" hidden="1" customWidth="1"/>
    <col min="527" max="527" width="18.75" style="478" customWidth="1"/>
    <col min="528" max="529" width="0" style="478" hidden="1" customWidth="1"/>
    <col min="530" max="530" width="11.75" style="478" customWidth="1"/>
    <col min="531" max="531" width="6.375" style="478" bestFit="1" customWidth="1"/>
    <col min="532" max="532" width="11.75" style="478" customWidth="1"/>
    <col min="533" max="533" width="0" style="478" hidden="1" customWidth="1"/>
    <col min="534" max="534" width="3.75" style="478" customWidth="1"/>
    <col min="535" max="535" width="11.125" style="478" bestFit="1" customWidth="1"/>
    <col min="536" max="768" width="10.625" style="478"/>
    <col min="769" max="776" width="0" style="478" hidden="1" customWidth="1"/>
    <col min="777" max="779" width="3.75" style="478" customWidth="1"/>
    <col min="780" max="780" width="12.75" style="478" customWidth="1"/>
    <col min="781" max="781" width="51.125" style="478" customWidth="1"/>
    <col min="782" max="782" width="0" style="478" hidden="1" customWidth="1"/>
    <col min="783" max="783" width="18.75" style="478" customWidth="1"/>
    <col min="784" max="785" width="0" style="478" hidden="1" customWidth="1"/>
    <col min="786" max="786" width="11.75" style="478" customWidth="1"/>
    <col min="787" max="787" width="6.375" style="478" bestFit="1" customWidth="1"/>
    <col min="788" max="788" width="11.75" style="478" customWidth="1"/>
    <col min="789" max="789" width="0" style="478" hidden="1" customWidth="1"/>
    <col min="790" max="790" width="3.75" style="478" customWidth="1"/>
    <col min="791" max="791" width="11.125" style="478" bestFit="1" customWidth="1"/>
    <col min="792" max="1024" width="10.625" style="478"/>
    <col min="1025" max="1032" width="0" style="478" hidden="1" customWidth="1"/>
    <col min="1033" max="1035" width="3.75" style="478" customWidth="1"/>
    <col min="1036" max="1036" width="12.75" style="478" customWidth="1"/>
    <col min="1037" max="1037" width="51.125" style="478" customWidth="1"/>
    <col min="1038" max="1038" width="0" style="478" hidden="1" customWidth="1"/>
    <col min="1039" max="1039" width="18.75" style="478" customWidth="1"/>
    <col min="1040" max="1041" width="0" style="478" hidden="1" customWidth="1"/>
    <col min="1042" max="1042" width="11.75" style="478" customWidth="1"/>
    <col min="1043" max="1043" width="6.375" style="478" bestFit="1" customWidth="1"/>
    <col min="1044" max="1044" width="11.75" style="478" customWidth="1"/>
    <col min="1045" max="1045" width="0" style="478" hidden="1" customWidth="1"/>
    <col min="1046" max="1046" width="3.75" style="478" customWidth="1"/>
    <col min="1047" max="1047" width="11.125" style="478" bestFit="1" customWidth="1"/>
    <col min="1048" max="1280" width="10.625" style="478"/>
    <col min="1281" max="1288" width="0" style="478" hidden="1" customWidth="1"/>
    <col min="1289" max="1291" width="3.75" style="478" customWidth="1"/>
    <col min="1292" max="1292" width="12.75" style="478" customWidth="1"/>
    <col min="1293" max="1293" width="51.125" style="478" customWidth="1"/>
    <col min="1294" max="1294" width="0" style="478" hidden="1" customWidth="1"/>
    <col min="1295" max="1295" width="18.75" style="478" customWidth="1"/>
    <col min="1296" max="1297" width="0" style="478" hidden="1" customWidth="1"/>
    <col min="1298" max="1298" width="11.75" style="478" customWidth="1"/>
    <col min="1299" max="1299" width="6.375" style="478" bestFit="1" customWidth="1"/>
    <col min="1300" max="1300" width="11.75" style="478" customWidth="1"/>
    <col min="1301" max="1301" width="0" style="478" hidden="1" customWidth="1"/>
    <col min="1302" max="1302" width="3.75" style="478" customWidth="1"/>
    <col min="1303" max="1303" width="11.125" style="478" bestFit="1" customWidth="1"/>
    <col min="1304" max="1536" width="10.625" style="478"/>
    <col min="1537" max="1544" width="0" style="478" hidden="1" customWidth="1"/>
    <col min="1545" max="1547" width="3.75" style="478" customWidth="1"/>
    <col min="1548" max="1548" width="12.75" style="478" customWidth="1"/>
    <col min="1549" max="1549" width="51.125" style="478" customWidth="1"/>
    <col min="1550" max="1550" width="0" style="478" hidden="1" customWidth="1"/>
    <col min="1551" max="1551" width="18.75" style="478" customWidth="1"/>
    <col min="1552" max="1553" width="0" style="478" hidden="1" customWidth="1"/>
    <col min="1554" max="1554" width="11.75" style="478" customWidth="1"/>
    <col min="1555" max="1555" width="6.375" style="478" bestFit="1" customWidth="1"/>
    <col min="1556" max="1556" width="11.75" style="478" customWidth="1"/>
    <col min="1557" max="1557" width="0" style="478" hidden="1" customWidth="1"/>
    <col min="1558" max="1558" width="3.75" style="478" customWidth="1"/>
    <col min="1559" max="1559" width="11.125" style="478" bestFit="1" customWidth="1"/>
    <col min="1560" max="1792" width="10.625" style="478"/>
    <col min="1793" max="1800" width="0" style="478" hidden="1" customWidth="1"/>
    <col min="1801" max="1803" width="3.75" style="478" customWidth="1"/>
    <col min="1804" max="1804" width="12.75" style="478" customWidth="1"/>
    <col min="1805" max="1805" width="51.125" style="478" customWidth="1"/>
    <col min="1806" max="1806" width="0" style="478" hidden="1" customWidth="1"/>
    <col min="1807" max="1807" width="18.75" style="478" customWidth="1"/>
    <col min="1808" max="1809" width="0" style="478" hidden="1" customWidth="1"/>
    <col min="1810" max="1810" width="11.75" style="478" customWidth="1"/>
    <col min="1811" max="1811" width="6.375" style="478" bestFit="1" customWidth="1"/>
    <col min="1812" max="1812" width="11.75" style="478" customWidth="1"/>
    <col min="1813" max="1813" width="0" style="478" hidden="1" customWidth="1"/>
    <col min="1814" max="1814" width="3.75" style="478" customWidth="1"/>
    <col min="1815" max="1815" width="11.125" style="478" bestFit="1" customWidth="1"/>
    <col min="1816" max="2048" width="10.625" style="478"/>
    <col min="2049" max="2056" width="0" style="478" hidden="1" customWidth="1"/>
    <col min="2057" max="2059" width="3.75" style="478" customWidth="1"/>
    <col min="2060" max="2060" width="12.75" style="478" customWidth="1"/>
    <col min="2061" max="2061" width="51.125" style="478" customWidth="1"/>
    <col min="2062" max="2062" width="0" style="478" hidden="1" customWidth="1"/>
    <col min="2063" max="2063" width="18.75" style="478" customWidth="1"/>
    <col min="2064" max="2065" width="0" style="478" hidden="1" customWidth="1"/>
    <col min="2066" max="2066" width="11.75" style="478" customWidth="1"/>
    <col min="2067" max="2067" width="6.375" style="478" bestFit="1" customWidth="1"/>
    <col min="2068" max="2068" width="11.75" style="478" customWidth="1"/>
    <col min="2069" max="2069" width="0" style="478" hidden="1" customWidth="1"/>
    <col min="2070" max="2070" width="3.75" style="478" customWidth="1"/>
    <col min="2071" max="2071" width="11.125" style="478" bestFit="1" customWidth="1"/>
    <col min="2072" max="2304" width="10.625" style="478"/>
    <col min="2305" max="2312" width="0" style="478" hidden="1" customWidth="1"/>
    <col min="2313" max="2315" width="3.75" style="478" customWidth="1"/>
    <col min="2316" max="2316" width="12.75" style="478" customWidth="1"/>
    <col min="2317" max="2317" width="51.125" style="478" customWidth="1"/>
    <col min="2318" max="2318" width="0" style="478" hidden="1" customWidth="1"/>
    <col min="2319" max="2319" width="18.75" style="478" customWidth="1"/>
    <col min="2320" max="2321" width="0" style="478" hidden="1" customWidth="1"/>
    <col min="2322" max="2322" width="11.75" style="478" customWidth="1"/>
    <col min="2323" max="2323" width="6.375" style="478" bestFit="1" customWidth="1"/>
    <col min="2324" max="2324" width="11.75" style="478" customWidth="1"/>
    <col min="2325" max="2325" width="0" style="478" hidden="1" customWidth="1"/>
    <col min="2326" max="2326" width="3.75" style="478" customWidth="1"/>
    <col min="2327" max="2327" width="11.125" style="478" bestFit="1" customWidth="1"/>
    <col min="2328" max="2560" width="10.625" style="478"/>
    <col min="2561" max="2568" width="0" style="478" hidden="1" customWidth="1"/>
    <col min="2569" max="2571" width="3.75" style="478" customWidth="1"/>
    <col min="2572" max="2572" width="12.75" style="478" customWidth="1"/>
    <col min="2573" max="2573" width="51.125" style="478" customWidth="1"/>
    <col min="2574" max="2574" width="0" style="478" hidden="1" customWidth="1"/>
    <col min="2575" max="2575" width="18.75" style="478" customWidth="1"/>
    <col min="2576" max="2577" width="0" style="478" hidden="1" customWidth="1"/>
    <col min="2578" max="2578" width="11.75" style="478" customWidth="1"/>
    <col min="2579" max="2579" width="6.375" style="478" bestFit="1" customWidth="1"/>
    <col min="2580" max="2580" width="11.75" style="478" customWidth="1"/>
    <col min="2581" max="2581" width="0" style="478" hidden="1" customWidth="1"/>
    <col min="2582" max="2582" width="3.75" style="478" customWidth="1"/>
    <col min="2583" max="2583" width="11.125" style="478" bestFit="1" customWidth="1"/>
    <col min="2584" max="2816" width="10.625" style="478"/>
    <col min="2817" max="2824" width="0" style="478" hidden="1" customWidth="1"/>
    <col min="2825" max="2827" width="3.75" style="478" customWidth="1"/>
    <col min="2828" max="2828" width="12.75" style="478" customWidth="1"/>
    <col min="2829" max="2829" width="51.125" style="478" customWidth="1"/>
    <col min="2830" max="2830" width="0" style="478" hidden="1" customWidth="1"/>
    <col min="2831" max="2831" width="18.75" style="478" customWidth="1"/>
    <col min="2832" max="2833" width="0" style="478" hidden="1" customWidth="1"/>
    <col min="2834" max="2834" width="11.75" style="478" customWidth="1"/>
    <col min="2835" max="2835" width="6.375" style="478" bestFit="1" customWidth="1"/>
    <col min="2836" max="2836" width="11.75" style="478" customWidth="1"/>
    <col min="2837" max="2837" width="0" style="478" hidden="1" customWidth="1"/>
    <col min="2838" max="2838" width="3.75" style="478" customWidth="1"/>
    <col min="2839" max="2839" width="11.125" style="478" bestFit="1" customWidth="1"/>
    <col min="2840" max="3072" width="10.625" style="478"/>
    <col min="3073" max="3080" width="0" style="478" hidden="1" customWidth="1"/>
    <col min="3081" max="3083" width="3.75" style="478" customWidth="1"/>
    <col min="3084" max="3084" width="12.75" style="478" customWidth="1"/>
    <col min="3085" max="3085" width="51.125" style="478" customWidth="1"/>
    <col min="3086" max="3086" width="0" style="478" hidden="1" customWidth="1"/>
    <col min="3087" max="3087" width="18.75" style="478" customWidth="1"/>
    <col min="3088" max="3089" width="0" style="478" hidden="1" customWidth="1"/>
    <col min="3090" max="3090" width="11.75" style="478" customWidth="1"/>
    <col min="3091" max="3091" width="6.375" style="478" bestFit="1" customWidth="1"/>
    <col min="3092" max="3092" width="11.75" style="478" customWidth="1"/>
    <col min="3093" max="3093" width="0" style="478" hidden="1" customWidth="1"/>
    <col min="3094" max="3094" width="3.75" style="478" customWidth="1"/>
    <col min="3095" max="3095" width="11.125" style="478" bestFit="1" customWidth="1"/>
    <col min="3096" max="3328" width="10.625" style="478"/>
    <col min="3329" max="3336" width="0" style="478" hidden="1" customWidth="1"/>
    <col min="3337" max="3339" width="3.75" style="478" customWidth="1"/>
    <col min="3340" max="3340" width="12.75" style="478" customWidth="1"/>
    <col min="3341" max="3341" width="51.125" style="478" customWidth="1"/>
    <col min="3342" max="3342" width="0" style="478" hidden="1" customWidth="1"/>
    <col min="3343" max="3343" width="18.75" style="478" customWidth="1"/>
    <col min="3344" max="3345" width="0" style="478" hidden="1" customWidth="1"/>
    <col min="3346" max="3346" width="11.75" style="478" customWidth="1"/>
    <col min="3347" max="3347" width="6.375" style="478" bestFit="1" customWidth="1"/>
    <col min="3348" max="3348" width="11.75" style="478" customWidth="1"/>
    <col min="3349" max="3349" width="0" style="478" hidden="1" customWidth="1"/>
    <col min="3350" max="3350" width="3.75" style="478" customWidth="1"/>
    <col min="3351" max="3351" width="11.125" style="478" bestFit="1" customWidth="1"/>
    <col min="3352" max="3584" width="10.625" style="478"/>
    <col min="3585" max="3592" width="0" style="478" hidden="1" customWidth="1"/>
    <col min="3593" max="3595" width="3.75" style="478" customWidth="1"/>
    <col min="3596" max="3596" width="12.75" style="478" customWidth="1"/>
    <col min="3597" max="3597" width="51.125" style="478" customWidth="1"/>
    <col min="3598" max="3598" width="0" style="478" hidden="1" customWidth="1"/>
    <col min="3599" max="3599" width="18.75" style="478" customWidth="1"/>
    <col min="3600" max="3601" width="0" style="478" hidden="1" customWidth="1"/>
    <col min="3602" max="3602" width="11.75" style="478" customWidth="1"/>
    <col min="3603" max="3603" width="6.375" style="478" bestFit="1" customWidth="1"/>
    <col min="3604" max="3604" width="11.75" style="478" customWidth="1"/>
    <col min="3605" max="3605" width="0" style="478" hidden="1" customWidth="1"/>
    <col min="3606" max="3606" width="3.75" style="478" customWidth="1"/>
    <col min="3607" max="3607" width="11.125" style="478" bestFit="1" customWidth="1"/>
    <col min="3608" max="3840" width="10.625" style="478"/>
    <col min="3841" max="3848" width="0" style="478" hidden="1" customWidth="1"/>
    <col min="3849" max="3851" width="3.75" style="478" customWidth="1"/>
    <col min="3852" max="3852" width="12.75" style="478" customWidth="1"/>
    <col min="3853" max="3853" width="51.125" style="478" customWidth="1"/>
    <col min="3854" max="3854" width="0" style="478" hidden="1" customWidth="1"/>
    <col min="3855" max="3855" width="18.75" style="478" customWidth="1"/>
    <col min="3856" max="3857" width="0" style="478" hidden="1" customWidth="1"/>
    <col min="3858" max="3858" width="11.75" style="478" customWidth="1"/>
    <col min="3859" max="3859" width="6.375" style="478" bestFit="1" customWidth="1"/>
    <col min="3860" max="3860" width="11.75" style="478" customWidth="1"/>
    <col min="3861" max="3861" width="0" style="478" hidden="1" customWidth="1"/>
    <col min="3862" max="3862" width="3.75" style="478" customWidth="1"/>
    <col min="3863" max="3863" width="11.125" style="478" bestFit="1" customWidth="1"/>
    <col min="3864" max="4096" width="10.625" style="478"/>
    <col min="4097" max="4104" width="0" style="478" hidden="1" customWidth="1"/>
    <col min="4105" max="4107" width="3.75" style="478" customWidth="1"/>
    <col min="4108" max="4108" width="12.75" style="478" customWidth="1"/>
    <col min="4109" max="4109" width="51.125" style="478" customWidth="1"/>
    <col min="4110" max="4110" width="0" style="478" hidden="1" customWidth="1"/>
    <col min="4111" max="4111" width="18.75" style="478" customWidth="1"/>
    <col min="4112" max="4113" width="0" style="478" hidden="1" customWidth="1"/>
    <col min="4114" max="4114" width="11.75" style="478" customWidth="1"/>
    <col min="4115" max="4115" width="6.375" style="478" bestFit="1" customWidth="1"/>
    <col min="4116" max="4116" width="11.75" style="478" customWidth="1"/>
    <col min="4117" max="4117" width="0" style="478" hidden="1" customWidth="1"/>
    <col min="4118" max="4118" width="3.75" style="478" customWidth="1"/>
    <col min="4119" max="4119" width="11.125" style="478" bestFit="1" customWidth="1"/>
    <col min="4120" max="4352" width="10.625" style="478"/>
    <col min="4353" max="4360" width="0" style="478" hidden="1" customWidth="1"/>
    <col min="4361" max="4363" width="3.75" style="478" customWidth="1"/>
    <col min="4364" max="4364" width="12.75" style="478" customWidth="1"/>
    <col min="4365" max="4365" width="51.125" style="478" customWidth="1"/>
    <col min="4366" max="4366" width="0" style="478" hidden="1" customWidth="1"/>
    <col min="4367" max="4367" width="18.75" style="478" customWidth="1"/>
    <col min="4368" max="4369" width="0" style="478" hidden="1" customWidth="1"/>
    <col min="4370" max="4370" width="11.75" style="478" customWidth="1"/>
    <col min="4371" max="4371" width="6.375" style="478" bestFit="1" customWidth="1"/>
    <col min="4372" max="4372" width="11.75" style="478" customWidth="1"/>
    <col min="4373" max="4373" width="0" style="478" hidden="1" customWidth="1"/>
    <col min="4374" max="4374" width="3.75" style="478" customWidth="1"/>
    <col min="4375" max="4375" width="11.125" style="478" bestFit="1" customWidth="1"/>
    <col min="4376" max="4608" width="10.625" style="478"/>
    <col min="4609" max="4616" width="0" style="478" hidden="1" customWidth="1"/>
    <col min="4617" max="4619" width="3.75" style="478" customWidth="1"/>
    <col min="4620" max="4620" width="12.75" style="478" customWidth="1"/>
    <col min="4621" max="4621" width="51.125" style="478" customWidth="1"/>
    <col min="4622" max="4622" width="0" style="478" hidden="1" customWidth="1"/>
    <col min="4623" max="4623" width="18.75" style="478" customWidth="1"/>
    <col min="4624" max="4625" width="0" style="478" hidden="1" customWidth="1"/>
    <col min="4626" max="4626" width="11.75" style="478" customWidth="1"/>
    <col min="4627" max="4627" width="6.375" style="478" bestFit="1" customWidth="1"/>
    <col min="4628" max="4628" width="11.75" style="478" customWidth="1"/>
    <col min="4629" max="4629" width="0" style="478" hidden="1" customWidth="1"/>
    <col min="4630" max="4630" width="3.75" style="478" customWidth="1"/>
    <col min="4631" max="4631" width="11.125" style="478" bestFit="1" customWidth="1"/>
    <col min="4632" max="4864" width="10.625" style="478"/>
    <col min="4865" max="4872" width="0" style="478" hidden="1" customWidth="1"/>
    <col min="4873" max="4875" width="3.75" style="478" customWidth="1"/>
    <col min="4876" max="4876" width="12.75" style="478" customWidth="1"/>
    <col min="4877" max="4877" width="51.125" style="478" customWidth="1"/>
    <col min="4878" max="4878" width="0" style="478" hidden="1" customWidth="1"/>
    <col min="4879" max="4879" width="18.75" style="478" customWidth="1"/>
    <col min="4880" max="4881" width="0" style="478" hidden="1" customWidth="1"/>
    <col min="4882" max="4882" width="11.75" style="478" customWidth="1"/>
    <col min="4883" max="4883" width="6.375" style="478" bestFit="1" customWidth="1"/>
    <col min="4884" max="4884" width="11.75" style="478" customWidth="1"/>
    <col min="4885" max="4885" width="0" style="478" hidden="1" customWidth="1"/>
    <col min="4886" max="4886" width="3.75" style="478" customWidth="1"/>
    <col min="4887" max="4887" width="11.125" style="478" bestFit="1" customWidth="1"/>
    <col min="4888" max="5120" width="10.625" style="478"/>
    <col min="5121" max="5128" width="0" style="478" hidden="1" customWidth="1"/>
    <col min="5129" max="5131" width="3.75" style="478" customWidth="1"/>
    <col min="5132" max="5132" width="12.75" style="478" customWidth="1"/>
    <col min="5133" max="5133" width="51.125" style="478" customWidth="1"/>
    <col min="5134" max="5134" width="0" style="478" hidden="1" customWidth="1"/>
    <col min="5135" max="5135" width="18.75" style="478" customWidth="1"/>
    <col min="5136" max="5137" width="0" style="478" hidden="1" customWidth="1"/>
    <col min="5138" max="5138" width="11.75" style="478" customWidth="1"/>
    <col min="5139" max="5139" width="6.375" style="478" bestFit="1" customWidth="1"/>
    <col min="5140" max="5140" width="11.75" style="478" customWidth="1"/>
    <col min="5141" max="5141" width="0" style="478" hidden="1" customWidth="1"/>
    <col min="5142" max="5142" width="3.75" style="478" customWidth="1"/>
    <col min="5143" max="5143" width="11.125" style="478" bestFit="1" customWidth="1"/>
    <col min="5144" max="5376" width="10.625" style="478"/>
    <col min="5377" max="5384" width="0" style="478" hidden="1" customWidth="1"/>
    <col min="5385" max="5387" width="3.75" style="478" customWidth="1"/>
    <col min="5388" max="5388" width="12.75" style="478" customWidth="1"/>
    <col min="5389" max="5389" width="51.125" style="478" customWidth="1"/>
    <col min="5390" max="5390" width="0" style="478" hidden="1" customWidth="1"/>
    <col min="5391" max="5391" width="18.75" style="478" customWidth="1"/>
    <col min="5392" max="5393" width="0" style="478" hidden="1" customWidth="1"/>
    <col min="5394" max="5394" width="11.75" style="478" customWidth="1"/>
    <col min="5395" max="5395" width="6.375" style="478" bestFit="1" customWidth="1"/>
    <col min="5396" max="5396" width="11.75" style="478" customWidth="1"/>
    <col min="5397" max="5397" width="0" style="478" hidden="1" customWidth="1"/>
    <col min="5398" max="5398" width="3.75" style="478" customWidth="1"/>
    <col min="5399" max="5399" width="11.125" style="478" bestFit="1" customWidth="1"/>
    <col min="5400" max="5632" width="10.625" style="478"/>
    <col min="5633" max="5640" width="0" style="478" hidden="1" customWidth="1"/>
    <col min="5641" max="5643" width="3.75" style="478" customWidth="1"/>
    <col min="5644" max="5644" width="12.75" style="478" customWidth="1"/>
    <col min="5645" max="5645" width="51.125" style="478" customWidth="1"/>
    <col min="5646" max="5646" width="0" style="478" hidden="1" customWidth="1"/>
    <col min="5647" max="5647" width="18.75" style="478" customWidth="1"/>
    <col min="5648" max="5649" width="0" style="478" hidden="1" customWidth="1"/>
    <col min="5650" max="5650" width="11.75" style="478" customWidth="1"/>
    <col min="5651" max="5651" width="6.375" style="478" bestFit="1" customWidth="1"/>
    <col min="5652" max="5652" width="11.75" style="478" customWidth="1"/>
    <col min="5653" max="5653" width="0" style="478" hidden="1" customWidth="1"/>
    <col min="5654" max="5654" width="3.75" style="478" customWidth="1"/>
    <col min="5655" max="5655" width="11.125" style="478" bestFit="1" customWidth="1"/>
    <col min="5656" max="5888" width="10.625" style="478"/>
    <col min="5889" max="5896" width="0" style="478" hidden="1" customWidth="1"/>
    <col min="5897" max="5899" width="3.75" style="478" customWidth="1"/>
    <col min="5900" max="5900" width="12.75" style="478" customWidth="1"/>
    <col min="5901" max="5901" width="51.125" style="478" customWidth="1"/>
    <col min="5902" max="5902" width="0" style="478" hidden="1" customWidth="1"/>
    <col min="5903" max="5903" width="18.75" style="478" customWidth="1"/>
    <col min="5904" max="5905" width="0" style="478" hidden="1" customWidth="1"/>
    <col min="5906" max="5906" width="11.75" style="478" customWidth="1"/>
    <col min="5907" max="5907" width="6.375" style="478" bestFit="1" customWidth="1"/>
    <col min="5908" max="5908" width="11.75" style="478" customWidth="1"/>
    <col min="5909" max="5909" width="0" style="478" hidden="1" customWidth="1"/>
    <col min="5910" max="5910" width="3.75" style="478" customWidth="1"/>
    <col min="5911" max="5911" width="11.125" style="478" bestFit="1" customWidth="1"/>
    <col min="5912" max="6144" width="10.625" style="478"/>
    <col min="6145" max="6152" width="0" style="478" hidden="1" customWidth="1"/>
    <col min="6153" max="6155" width="3.75" style="478" customWidth="1"/>
    <col min="6156" max="6156" width="12.75" style="478" customWidth="1"/>
    <col min="6157" max="6157" width="51.125" style="478" customWidth="1"/>
    <col min="6158" max="6158" width="0" style="478" hidden="1" customWidth="1"/>
    <col min="6159" max="6159" width="18.75" style="478" customWidth="1"/>
    <col min="6160" max="6161" width="0" style="478" hidden="1" customWidth="1"/>
    <col min="6162" max="6162" width="11.75" style="478" customWidth="1"/>
    <col min="6163" max="6163" width="6.375" style="478" bestFit="1" customWidth="1"/>
    <col min="6164" max="6164" width="11.75" style="478" customWidth="1"/>
    <col min="6165" max="6165" width="0" style="478" hidden="1" customWidth="1"/>
    <col min="6166" max="6166" width="3.75" style="478" customWidth="1"/>
    <col min="6167" max="6167" width="11.125" style="478" bestFit="1" customWidth="1"/>
    <col min="6168" max="6400" width="10.625" style="478"/>
    <col min="6401" max="6408" width="0" style="478" hidden="1" customWidth="1"/>
    <col min="6409" max="6411" width="3.75" style="478" customWidth="1"/>
    <col min="6412" max="6412" width="12.75" style="478" customWidth="1"/>
    <col min="6413" max="6413" width="51.125" style="478" customWidth="1"/>
    <col min="6414" max="6414" width="0" style="478" hidden="1" customWidth="1"/>
    <col min="6415" max="6415" width="18.75" style="478" customWidth="1"/>
    <col min="6416" max="6417" width="0" style="478" hidden="1" customWidth="1"/>
    <col min="6418" max="6418" width="11.75" style="478" customWidth="1"/>
    <col min="6419" max="6419" width="6.375" style="478" bestFit="1" customWidth="1"/>
    <col min="6420" max="6420" width="11.75" style="478" customWidth="1"/>
    <col min="6421" max="6421" width="0" style="478" hidden="1" customWidth="1"/>
    <col min="6422" max="6422" width="3.75" style="478" customWidth="1"/>
    <col min="6423" max="6423" width="11.125" style="478" bestFit="1" customWidth="1"/>
    <col min="6424" max="6656" width="10.625" style="478"/>
    <col min="6657" max="6664" width="0" style="478" hidden="1" customWidth="1"/>
    <col min="6665" max="6667" width="3.75" style="478" customWidth="1"/>
    <col min="6668" max="6668" width="12.75" style="478" customWidth="1"/>
    <col min="6669" max="6669" width="51.125" style="478" customWidth="1"/>
    <col min="6670" max="6670" width="0" style="478" hidden="1" customWidth="1"/>
    <col min="6671" max="6671" width="18.75" style="478" customWidth="1"/>
    <col min="6672" max="6673" width="0" style="478" hidden="1" customWidth="1"/>
    <col min="6674" max="6674" width="11.75" style="478" customWidth="1"/>
    <col min="6675" max="6675" width="6.375" style="478" bestFit="1" customWidth="1"/>
    <col min="6676" max="6676" width="11.75" style="478" customWidth="1"/>
    <col min="6677" max="6677" width="0" style="478" hidden="1" customWidth="1"/>
    <col min="6678" max="6678" width="3.75" style="478" customWidth="1"/>
    <col min="6679" max="6679" width="11.125" style="478" bestFit="1" customWidth="1"/>
    <col min="6680" max="6912" width="10.625" style="478"/>
    <col min="6913" max="6920" width="0" style="478" hidden="1" customWidth="1"/>
    <col min="6921" max="6923" width="3.75" style="478" customWidth="1"/>
    <col min="6924" max="6924" width="12.75" style="478" customWidth="1"/>
    <col min="6925" max="6925" width="51.125" style="478" customWidth="1"/>
    <col min="6926" max="6926" width="0" style="478" hidden="1" customWidth="1"/>
    <col min="6927" max="6927" width="18.75" style="478" customWidth="1"/>
    <col min="6928" max="6929" width="0" style="478" hidden="1" customWidth="1"/>
    <col min="6930" max="6930" width="11.75" style="478" customWidth="1"/>
    <col min="6931" max="6931" width="6.375" style="478" bestFit="1" customWidth="1"/>
    <col min="6932" max="6932" width="11.75" style="478" customWidth="1"/>
    <col min="6933" max="6933" width="0" style="478" hidden="1" customWidth="1"/>
    <col min="6934" max="6934" width="3.75" style="478" customWidth="1"/>
    <col min="6935" max="6935" width="11.125" style="478" bestFit="1" customWidth="1"/>
    <col min="6936" max="7168" width="10.625" style="478"/>
    <col min="7169" max="7176" width="0" style="478" hidden="1" customWidth="1"/>
    <col min="7177" max="7179" width="3.75" style="478" customWidth="1"/>
    <col min="7180" max="7180" width="12.75" style="478" customWidth="1"/>
    <col min="7181" max="7181" width="51.125" style="478" customWidth="1"/>
    <col min="7182" max="7182" width="0" style="478" hidden="1" customWidth="1"/>
    <col min="7183" max="7183" width="18.75" style="478" customWidth="1"/>
    <col min="7184" max="7185" width="0" style="478" hidden="1" customWidth="1"/>
    <col min="7186" max="7186" width="11.75" style="478" customWidth="1"/>
    <col min="7187" max="7187" width="6.375" style="478" bestFit="1" customWidth="1"/>
    <col min="7188" max="7188" width="11.75" style="478" customWidth="1"/>
    <col min="7189" max="7189" width="0" style="478" hidden="1" customWidth="1"/>
    <col min="7190" max="7190" width="3.75" style="478" customWidth="1"/>
    <col min="7191" max="7191" width="11.125" style="478" bestFit="1" customWidth="1"/>
    <col min="7192" max="7424" width="10.625" style="478"/>
    <col min="7425" max="7432" width="0" style="478" hidden="1" customWidth="1"/>
    <col min="7433" max="7435" width="3.75" style="478" customWidth="1"/>
    <col min="7436" max="7436" width="12.75" style="478" customWidth="1"/>
    <col min="7437" max="7437" width="51.125" style="478" customWidth="1"/>
    <col min="7438" max="7438" width="0" style="478" hidden="1" customWidth="1"/>
    <col min="7439" max="7439" width="18.75" style="478" customWidth="1"/>
    <col min="7440" max="7441" width="0" style="478" hidden="1" customWidth="1"/>
    <col min="7442" max="7442" width="11.75" style="478" customWidth="1"/>
    <col min="7443" max="7443" width="6.375" style="478" bestFit="1" customWidth="1"/>
    <col min="7444" max="7444" width="11.75" style="478" customWidth="1"/>
    <col min="7445" max="7445" width="0" style="478" hidden="1" customWidth="1"/>
    <col min="7446" max="7446" width="3.75" style="478" customWidth="1"/>
    <col min="7447" max="7447" width="11.125" style="478" bestFit="1" customWidth="1"/>
    <col min="7448" max="7680" width="10.625" style="478"/>
    <col min="7681" max="7688" width="0" style="478" hidden="1" customWidth="1"/>
    <col min="7689" max="7691" width="3.75" style="478" customWidth="1"/>
    <col min="7692" max="7692" width="12.75" style="478" customWidth="1"/>
    <col min="7693" max="7693" width="51.125" style="478" customWidth="1"/>
    <col min="7694" max="7694" width="0" style="478" hidden="1" customWidth="1"/>
    <col min="7695" max="7695" width="18.75" style="478" customWidth="1"/>
    <col min="7696" max="7697" width="0" style="478" hidden="1" customWidth="1"/>
    <col min="7698" max="7698" width="11.75" style="478" customWidth="1"/>
    <col min="7699" max="7699" width="6.375" style="478" bestFit="1" customWidth="1"/>
    <col min="7700" max="7700" width="11.75" style="478" customWidth="1"/>
    <col min="7701" max="7701" width="0" style="478" hidden="1" customWidth="1"/>
    <col min="7702" max="7702" width="3.75" style="478" customWidth="1"/>
    <col min="7703" max="7703" width="11.125" style="478" bestFit="1" customWidth="1"/>
    <col min="7704" max="7936" width="10.625" style="478"/>
    <col min="7937" max="7944" width="0" style="478" hidden="1" customWidth="1"/>
    <col min="7945" max="7947" width="3.75" style="478" customWidth="1"/>
    <col min="7948" max="7948" width="12.75" style="478" customWidth="1"/>
    <col min="7949" max="7949" width="51.125" style="478" customWidth="1"/>
    <col min="7950" max="7950" width="0" style="478" hidden="1" customWidth="1"/>
    <col min="7951" max="7951" width="18.75" style="478" customWidth="1"/>
    <col min="7952" max="7953" width="0" style="478" hidden="1" customWidth="1"/>
    <col min="7954" max="7954" width="11.75" style="478" customWidth="1"/>
    <col min="7955" max="7955" width="6.375" style="478" bestFit="1" customWidth="1"/>
    <col min="7956" max="7956" width="11.75" style="478" customWidth="1"/>
    <col min="7957" max="7957" width="0" style="478" hidden="1" customWidth="1"/>
    <col min="7958" max="7958" width="3.75" style="478" customWidth="1"/>
    <col min="7959" max="7959" width="11.125" style="478" bestFit="1" customWidth="1"/>
    <col min="7960" max="8192" width="10.625" style="478"/>
    <col min="8193" max="8200" width="0" style="478" hidden="1" customWidth="1"/>
    <col min="8201" max="8203" width="3.75" style="478" customWidth="1"/>
    <col min="8204" max="8204" width="12.75" style="478" customWidth="1"/>
    <col min="8205" max="8205" width="51.125" style="478" customWidth="1"/>
    <col min="8206" max="8206" width="0" style="478" hidden="1" customWidth="1"/>
    <col min="8207" max="8207" width="18.75" style="478" customWidth="1"/>
    <col min="8208" max="8209" width="0" style="478" hidden="1" customWidth="1"/>
    <col min="8210" max="8210" width="11.75" style="478" customWidth="1"/>
    <col min="8211" max="8211" width="6.375" style="478" bestFit="1" customWidth="1"/>
    <col min="8212" max="8212" width="11.75" style="478" customWidth="1"/>
    <col min="8213" max="8213" width="0" style="478" hidden="1" customWidth="1"/>
    <col min="8214" max="8214" width="3.75" style="478" customWidth="1"/>
    <col min="8215" max="8215" width="11.125" style="478" bestFit="1" customWidth="1"/>
    <col min="8216" max="8448" width="10.625" style="478"/>
    <col min="8449" max="8456" width="0" style="478" hidden="1" customWidth="1"/>
    <col min="8457" max="8459" width="3.75" style="478" customWidth="1"/>
    <col min="8460" max="8460" width="12.75" style="478" customWidth="1"/>
    <col min="8461" max="8461" width="51.125" style="478" customWidth="1"/>
    <col min="8462" max="8462" width="0" style="478" hidden="1" customWidth="1"/>
    <col min="8463" max="8463" width="18.75" style="478" customWidth="1"/>
    <col min="8464" max="8465" width="0" style="478" hidden="1" customWidth="1"/>
    <col min="8466" max="8466" width="11.75" style="478" customWidth="1"/>
    <col min="8467" max="8467" width="6.375" style="478" bestFit="1" customWidth="1"/>
    <col min="8468" max="8468" width="11.75" style="478" customWidth="1"/>
    <col min="8469" max="8469" width="0" style="478" hidden="1" customWidth="1"/>
    <col min="8470" max="8470" width="3.75" style="478" customWidth="1"/>
    <col min="8471" max="8471" width="11.125" style="478" bestFit="1" customWidth="1"/>
    <col min="8472" max="8704" width="10.625" style="478"/>
    <col min="8705" max="8712" width="0" style="478" hidden="1" customWidth="1"/>
    <col min="8713" max="8715" width="3.75" style="478" customWidth="1"/>
    <col min="8716" max="8716" width="12.75" style="478" customWidth="1"/>
    <col min="8717" max="8717" width="51.125" style="478" customWidth="1"/>
    <col min="8718" max="8718" width="0" style="478" hidden="1" customWidth="1"/>
    <col min="8719" max="8719" width="18.75" style="478" customWidth="1"/>
    <col min="8720" max="8721" width="0" style="478" hidden="1" customWidth="1"/>
    <col min="8722" max="8722" width="11.75" style="478" customWidth="1"/>
    <col min="8723" max="8723" width="6.375" style="478" bestFit="1" customWidth="1"/>
    <col min="8724" max="8724" width="11.75" style="478" customWidth="1"/>
    <col min="8725" max="8725" width="0" style="478" hidden="1" customWidth="1"/>
    <col min="8726" max="8726" width="3.75" style="478" customWidth="1"/>
    <col min="8727" max="8727" width="11.125" style="478" bestFit="1" customWidth="1"/>
    <col min="8728" max="8960" width="10.625" style="478"/>
    <col min="8961" max="8968" width="0" style="478" hidden="1" customWidth="1"/>
    <col min="8969" max="8971" width="3.75" style="478" customWidth="1"/>
    <col min="8972" max="8972" width="12.75" style="478" customWidth="1"/>
    <col min="8973" max="8973" width="51.125" style="478" customWidth="1"/>
    <col min="8974" max="8974" width="0" style="478" hidden="1" customWidth="1"/>
    <col min="8975" max="8975" width="18.75" style="478" customWidth="1"/>
    <col min="8976" max="8977" width="0" style="478" hidden="1" customWidth="1"/>
    <col min="8978" max="8978" width="11.75" style="478" customWidth="1"/>
    <col min="8979" max="8979" width="6.375" style="478" bestFit="1" customWidth="1"/>
    <col min="8980" max="8980" width="11.75" style="478" customWidth="1"/>
    <col min="8981" max="8981" width="0" style="478" hidden="1" customWidth="1"/>
    <col min="8982" max="8982" width="3.75" style="478" customWidth="1"/>
    <col min="8983" max="8983" width="11.125" style="478" bestFit="1" customWidth="1"/>
    <col min="8984" max="9216" width="10.625" style="478"/>
    <col min="9217" max="9224" width="0" style="478" hidden="1" customWidth="1"/>
    <col min="9225" max="9227" width="3.75" style="478" customWidth="1"/>
    <col min="9228" max="9228" width="12.75" style="478" customWidth="1"/>
    <col min="9229" max="9229" width="51.125" style="478" customWidth="1"/>
    <col min="9230" max="9230" width="0" style="478" hidden="1" customWidth="1"/>
    <col min="9231" max="9231" width="18.75" style="478" customWidth="1"/>
    <col min="9232" max="9233" width="0" style="478" hidden="1" customWidth="1"/>
    <col min="9234" max="9234" width="11.75" style="478" customWidth="1"/>
    <col min="9235" max="9235" width="6.375" style="478" bestFit="1" customWidth="1"/>
    <col min="9236" max="9236" width="11.75" style="478" customWidth="1"/>
    <col min="9237" max="9237" width="0" style="478" hidden="1" customWidth="1"/>
    <col min="9238" max="9238" width="3.75" style="478" customWidth="1"/>
    <col min="9239" max="9239" width="11.125" style="478" bestFit="1" customWidth="1"/>
    <col min="9240" max="9472" width="10.625" style="478"/>
    <col min="9473" max="9480" width="0" style="478" hidden="1" customWidth="1"/>
    <col min="9481" max="9483" width="3.75" style="478" customWidth="1"/>
    <col min="9484" max="9484" width="12.75" style="478" customWidth="1"/>
    <col min="9485" max="9485" width="51.125" style="478" customWidth="1"/>
    <col min="9486" max="9486" width="0" style="478" hidden="1" customWidth="1"/>
    <col min="9487" max="9487" width="18.75" style="478" customWidth="1"/>
    <col min="9488" max="9489" width="0" style="478" hidden="1" customWidth="1"/>
    <col min="9490" max="9490" width="11.75" style="478" customWidth="1"/>
    <col min="9491" max="9491" width="6.375" style="478" bestFit="1" customWidth="1"/>
    <col min="9492" max="9492" width="11.75" style="478" customWidth="1"/>
    <col min="9493" max="9493" width="0" style="478" hidden="1" customWidth="1"/>
    <col min="9494" max="9494" width="3.75" style="478" customWidth="1"/>
    <col min="9495" max="9495" width="11.125" style="478" bestFit="1" customWidth="1"/>
    <col min="9496" max="9728" width="10.625" style="478"/>
    <col min="9729" max="9736" width="0" style="478" hidden="1" customWidth="1"/>
    <col min="9737" max="9739" width="3.75" style="478" customWidth="1"/>
    <col min="9740" max="9740" width="12.75" style="478" customWidth="1"/>
    <col min="9741" max="9741" width="51.125" style="478" customWidth="1"/>
    <col min="9742" max="9742" width="0" style="478" hidden="1" customWidth="1"/>
    <col min="9743" max="9743" width="18.75" style="478" customWidth="1"/>
    <col min="9744" max="9745" width="0" style="478" hidden="1" customWidth="1"/>
    <col min="9746" max="9746" width="11.75" style="478" customWidth="1"/>
    <col min="9747" max="9747" width="6.375" style="478" bestFit="1" customWidth="1"/>
    <col min="9748" max="9748" width="11.75" style="478" customWidth="1"/>
    <col min="9749" max="9749" width="0" style="478" hidden="1" customWidth="1"/>
    <col min="9750" max="9750" width="3.75" style="478" customWidth="1"/>
    <col min="9751" max="9751" width="11.125" style="478" bestFit="1" customWidth="1"/>
    <col min="9752" max="9984" width="10.625" style="478"/>
    <col min="9985" max="9992" width="0" style="478" hidden="1" customWidth="1"/>
    <col min="9993" max="9995" width="3.75" style="478" customWidth="1"/>
    <col min="9996" max="9996" width="12.75" style="478" customWidth="1"/>
    <col min="9997" max="9997" width="51.125" style="478" customWidth="1"/>
    <col min="9998" max="9998" width="0" style="478" hidden="1" customWidth="1"/>
    <col min="9999" max="9999" width="18.75" style="478" customWidth="1"/>
    <col min="10000" max="10001" width="0" style="478" hidden="1" customWidth="1"/>
    <col min="10002" max="10002" width="11.75" style="478" customWidth="1"/>
    <col min="10003" max="10003" width="6.375" style="478" bestFit="1" customWidth="1"/>
    <col min="10004" max="10004" width="11.75" style="478" customWidth="1"/>
    <col min="10005" max="10005" width="0" style="478" hidden="1" customWidth="1"/>
    <col min="10006" max="10006" width="3.75" style="478" customWidth="1"/>
    <col min="10007" max="10007" width="11.125" style="478" bestFit="1" customWidth="1"/>
    <col min="10008" max="10240" width="10.625" style="478"/>
    <col min="10241" max="10248" width="0" style="478" hidden="1" customWidth="1"/>
    <col min="10249" max="10251" width="3.75" style="478" customWidth="1"/>
    <col min="10252" max="10252" width="12.75" style="478" customWidth="1"/>
    <col min="10253" max="10253" width="51.125" style="478" customWidth="1"/>
    <col min="10254" max="10254" width="0" style="478" hidden="1" customWidth="1"/>
    <col min="10255" max="10255" width="18.75" style="478" customWidth="1"/>
    <col min="10256" max="10257" width="0" style="478" hidden="1" customWidth="1"/>
    <col min="10258" max="10258" width="11.75" style="478" customWidth="1"/>
    <col min="10259" max="10259" width="6.375" style="478" bestFit="1" customWidth="1"/>
    <col min="10260" max="10260" width="11.75" style="478" customWidth="1"/>
    <col min="10261" max="10261" width="0" style="478" hidden="1" customWidth="1"/>
    <col min="10262" max="10262" width="3.75" style="478" customWidth="1"/>
    <col min="10263" max="10263" width="11.125" style="478" bestFit="1" customWidth="1"/>
    <col min="10264" max="10496" width="10.625" style="478"/>
    <col min="10497" max="10504" width="0" style="478" hidden="1" customWidth="1"/>
    <col min="10505" max="10507" width="3.75" style="478" customWidth="1"/>
    <col min="10508" max="10508" width="12.75" style="478" customWidth="1"/>
    <col min="10509" max="10509" width="51.125" style="478" customWidth="1"/>
    <col min="10510" max="10510" width="0" style="478" hidden="1" customWidth="1"/>
    <col min="10511" max="10511" width="18.75" style="478" customWidth="1"/>
    <col min="10512" max="10513" width="0" style="478" hidden="1" customWidth="1"/>
    <col min="10514" max="10514" width="11.75" style="478" customWidth="1"/>
    <col min="10515" max="10515" width="6.375" style="478" bestFit="1" customWidth="1"/>
    <col min="10516" max="10516" width="11.75" style="478" customWidth="1"/>
    <col min="10517" max="10517" width="0" style="478" hidden="1" customWidth="1"/>
    <col min="10518" max="10518" width="3.75" style="478" customWidth="1"/>
    <col min="10519" max="10519" width="11.125" style="478" bestFit="1" customWidth="1"/>
    <col min="10520" max="10752" width="10.625" style="478"/>
    <col min="10753" max="10760" width="0" style="478" hidden="1" customWidth="1"/>
    <col min="10761" max="10763" width="3.75" style="478" customWidth="1"/>
    <col min="10764" max="10764" width="12.75" style="478" customWidth="1"/>
    <col min="10765" max="10765" width="51.125" style="478" customWidth="1"/>
    <col min="10766" max="10766" width="0" style="478" hidden="1" customWidth="1"/>
    <col min="10767" max="10767" width="18.75" style="478" customWidth="1"/>
    <col min="10768" max="10769" width="0" style="478" hidden="1" customWidth="1"/>
    <col min="10770" max="10770" width="11.75" style="478" customWidth="1"/>
    <col min="10771" max="10771" width="6.375" style="478" bestFit="1" customWidth="1"/>
    <col min="10772" max="10772" width="11.75" style="478" customWidth="1"/>
    <col min="10773" max="10773" width="0" style="478" hidden="1" customWidth="1"/>
    <col min="10774" max="10774" width="3.75" style="478" customWidth="1"/>
    <col min="10775" max="10775" width="11.125" style="478" bestFit="1" customWidth="1"/>
    <col min="10776" max="11008" width="10.625" style="478"/>
    <col min="11009" max="11016" width="0" style="478" hidden="1" customWidth="1"/>
    <col min="11017" max="11019" width="3.75" style="478" customWidth="1"/>
    <col min="11020" max="11020" width="12.75" style="478" customWidth="1"/>
    <col min="11021" max="11021" width="51.125" style="478" customWidth="1"/>
    <col min="11022" max="11022" width="0" style="478" hidden="1" customWidth="1"/>
    <col min="11023" max="11023" width="18.75" style="478" customWidth="1"/>
    <col min="11024" max="11025" width="0" style="478" hidden="1" customWidth="1"/>
    <col min="11026" max="11026" width="11.75" style="478" customWidth="1"/>
    <col min="11027" max="11027" width="6.375" style="478" bestFit="1" customWidth="1"/>
    <col min="11028" max="11028" width="11.75" style="478" customWidth="1"/>
    <col min="11029" max="11029" width="0" style="478" hidden="1" customWidth="1"/>
    <col min="11030" max="11030" width="3.75" style="478" customWidth="1"/>
    <col min="11031" max="11031" width="11.125" style="478" bestFit="1" customWidth="1"/>
    <col min="11032" max="11264" width="10.625" style="478"/>
    <col min="11265" max="11272" width="0" style="478" hidden="1" customWidth="1"/>
    <col min="11273" max="11275" width="3.75" style="478" customWidth="1"/>
    <col min="11276" max="11276" width="12.75" style="478" customWidth="1"/>
    <col min="11277" max="11277" width="51.125" style="478" customWidth="1"/>
    <col min="11278" max="11278" width="0" style="478" hidden="1" customWidth="1"/>
    <col min="11279" max="11279" width="18.75" style="478" customWidth="1"/>
    <col min="11280" max="11281" width="0" style="478" hidden="1" customWidth="1"/>
    <col min="11282" max="11282" width="11.75" style="478" customWidth="1"/>
    <col min="11283" max="11283" width="6.375" style="478" bestFit="1" customWidth="1"/>
    <col min="11284" max="11284" width="11.75" style="478" customWidth="1"/>
    <col min="11285" max="11285" width="0" style="478" hidden="1" customWidth="1"/>
    <col min="11286" max="11286" width="3.75" style="478" customWidth="1"/>
    <col min="11287" max="11287" width="11.125" style="478" bestFit="1" customWidth="1"/>
    <col min="11288" max="11520" width="10.625" style="478"/>
    <col min="11521" max="11528" width="0" style="478" hidden="1" customWidth="1"/>
    <col min="11529" max="11531" width="3.75" style="478" customWidth="1"/>
    <col min="11532" max="11532" width="12.75" style="478" customWidth="1"/>
    <col min="11533" max="11533" width="51.125" style="478" customWidth="1"/>
    <col min="11534" max="11534" width="0" style="478" hidden="1" customWidth="1"/>
    <col min="11535" max="11535" width="18.75" style="478" customWidth="1"/>
    <col min="11536" max="11537" width="0" style="478" hidden="1" customWidth="1"/>
    <col min="11538" max="11538" width="11.75" style="478" customWidth="1"/>
    <col min="11539" max="11539" width="6.375" style="478" bestFit="1" customWidth="1"/>
    <col min="11540" max="11540" width="11.75" style="478" customWidth="1"/>
    <col min="11541" max="11541" width="0" style="478" hidden="1" customWidth="1"/>
    <col min="11542" max="11542" width="3.75" style="478" customWidth="1"/>
    <col min="11543" max="11543" width="11.125" style="478" bestFit="1" customWidth="1"/>
    <col min="11544" max="11776" width="10.625" style="478"/>
    <col min="11777" max="11784" width="0" style="478" hidden="1" customWidth="1"/>
    <col min="11785" max="11787" width="3.75" style="478" customWidth="1"/>
    <col min="11788" max="11788" width="12.75" style="478" customWidth="1"/>
    <col min="11789" max="11789" width="51.125" style="478" customWidth="1"/>
    <col min="11790" max="11790" width="0" style="478" hidden="1" customWidth="1"/>
    <col min="11791" max="11791" width="18.75" style="478" customWidth="1"/>
    <col min="11792" max="11793" width="0" style="478" hidden="1" customWidth="1"/>
    <col min="11794" max="11794" width="11.75" style="478" customWidth="1"/>
    <col min="11795" max="11795" width="6.375" style="478" bestFit="1" customWidth="1"/>
    <col min="11796" max="11796" width="11.75" style="478" customWidth="1"/>
    <col min="11797" max="11797" width="0" style="478" hidden="1" customWidth="1"/>
    <col min="11798" max="11798" width="3.75" style="478" customWidth="1"/>
    <col min="11799" max="11799" width="11.125" style="478" bestFit="1" customWidth="1"/>
    <col min="11800" max="12032" width="10.625" style="478"/>
    <col min="12033" max="12040" width="0" style="478" hidden="1" customWidth="1"/>
    <col min="12041" max="12043" width="3.75" style="478" customWidth="1"/>
    <col min="12044" max="12044" width="12.75" style="478" customWidth="1"/>
    <col min="12045" max="12045" width="51.125" style="478" customWidth="1"/>
    <col min="12046" max="12046" width="0" style="478" hidden="1" customWidth="1"/>
    <col min="12047" max="12047" width="18.75" style="478" customWidth="1"/>
    <col min="12048" max="12049" width="0" style="478" hidden="1" customWidth="1"/>
    <col min="12050" max="12050" width="11.75" style="478" customWidth="1"/>
    <col min="12051" max="12051" width="6.375" style="478" bestFit="1" customWidth="1"/>
    <col min="12052" max="12052" width="11.75" style="478" customWidth="1"/>
    <col min="12053" max="12053" width="0" style="478" hidden="1" customWidth="1"/>
    <col min="12054" max="12054" width="3.75" style="478" customWidth="1"/>
    <col min="12055" max="12055" width="11.125" style="478" bestFit="1" customWidth="1"/>
    <col min="12056" max="12288" width="10.625" style="478"/>
    <col min="12289" max="12296" width="0" style="478" hidden="1" customWidth="1"/>
    <col min="12297" max="12299" width="3.75" style="478" customWidth="1"/>
    <col min="12300" max="12300" width="12.75" style="478" customWidth="1"/>
    <col min="12301" max="12301" width="51.125" style="478" customWidth="1"/>
    <col min="12302" max="12302" width="0" style="478" hidden="1" customWidth="1"/>
    <col min="12303" max="12303" width="18.75" style="478" customWidth="1"/>
    <col min="12304" max="12305" width="0" style="478" hidden="1" customWidth="1"/>
    <col min="12306" max="12306" width="11.75" style="478" customWidth="1"/>
    <col min="12307" max="12307" width="6.375" style="478" bestFit="1" customWidth="1"/>
    <col min="12308" max="12308" width="11.75" style="478" customWidth="1"/>
    <col min="12309" max="12309" width="0" style="478" hidden="1" customWidth="1"/>
    <col min="12310" max="12310" width="3.75" style="478" customWidth="1"/>
    <col min="12311" max="12311" width="11.125" style="478" bestFit="1" customWidth="1"/>
    <col min="12312" max="12544" width="10.625" style="478"/>
    <col min="12545" max="12552" width="0" style="478" hidden="1" customWidth="1"/>
    <col min="12553" max="12555" width="3.75" style="478" customWidth="1"/>
    <col min="12556" max="12556" width="12.75" style="478" customWidth="1"/>
    <col min="12557" max="12557" width="51.125" style="478" customWidth="1"/>
    <col min="12558" max="12558" width="0" style="478" hidden="1" customWidth="1"/>
    <col min="12559" max="12559" width="18.75" style="478" customWidth="1"/>
    <col min="12560" max="12561" width="0" style="478" hidden="1" customWidth="1"/>
    <col min="12562" max="12562" width="11.75" style="478" customWidth="1"/>
    <col min="12563" max="12563" width="6.375" style="478" bestFit="1" customWidth="1"/>
    <col min="12564" max="12564" width="11.75" style="478" customWidth="1"/>
    <col min="12565" max="12565" width="0" style="478" hidden="1" customWidth="1"/>
    <col min="12566" max="12566" width="3.75" style="478" customWidth="1"/>
    <col min="12567" max="12567" width="11.125" style="478" bestFit="1" customWidth="1"/>
    <col min="12568" max="12800" width="10.625" style="478"/>
    <col min="12801" max="12808" width="0" style="478" hidden="1" customWidth="1"/>
    <col min="12809" max="12811" width="3.75" style="478" customWidth="1"/>
    <col min="12812" max="12812" width="12.75" style="478" customWidth="1"/>
    <col min="12813" max="12813" width="51.125" style="478" customWidth="1"/>
    <col min="12814" max="12814" width="0" style="478" hidden="1" customWidth="1"/>
    <col min="12815" max="12815" width="18.75" style="478" customWidth="1"/>
    <col min="12816" max="12817" width="0" style="478" hidden="1" customWidth="1"/>
    <col min="12818" max="12818" width="11.75" style="478" customWidth="1"/>
    <col min="12819" max="12819" width="6.375" style="478" bestFit="1" customWidth="1"/>
    <col min="12820" max="12820" width="11.75" style="478" customWidth="1"/>
    <col min="12821" max="12821" width="0" style="478" hidden="1" customWidth="1"/>
    <col min="12822" max="12822" width="3.75" style="478" customWidth="1"/>
    <col min="12823" max="12823" width="11.125" style="478" bestFit="1" customWidth="1"/>
    <col min="12824" max="13056" width="10.625" style="478"/>
    <col min="13057" max="13064" width="0" style="478" hidden="1" customWidth="1"/>
    <col min="13065" max="13067" width="3.75" style="478" customWidth="1"/>
    <col min="13068" max="13068" width="12.75" style="478" customWidth="1"/>
    <col min="13069" max="13069" width="51.125" style="478" customWidth="1"/>
    <col min="13070" max="13070" width="0" style="478" hidden="1" customWidth="1"/>
    <col min="13071" max="13071" width="18.75" style="478" customWidth="1"/>
    <col min="13072" max="13073" width="0" style="478" hidden="1" customWidth="1"/>
    <col min="13074" max="13074" width="11.75" style="478" customWidth="1"/>
    <col min="13075" max="13075" width="6.375" style="478" bestFit="1" customWidth="1"/>
    <col min="13076" max="13076" width="11.75" style="478" customWidth="1"/>
    <col min="13077" max="13077" width="0" style="478" hidden="1" customWidth="1"/>
    <col min="13078" max="13078" width="3.75" style="478" customWidth="1"/>
    <col min="13079" max="13079" width="11.125" style="478" bestFit="1" customWidth="1"/>
    <col min="13080" max="13312" width="10.625" style="478"/>
    <col min="13313" max="13320" width="0" style="478" hidden="1" customWidth="1"/>
    <col min="13321" max="13323" width="3.75" style="478" customWidth="1"/>
    <col min="13324" max="13324" width="12.75" style="478" customWidth="1"/>
    <col min="13325" max="13325" width="51.125" style="478" customWidth="1"/>
    <col min="13326" max="13326" width="0" style="478" hidden="1" customWidth="1"/>
    <col min="13327" max="13327" width="18.75" style="478" customWidth="1"/>
    <col min="13328" max="13329" width="0" style="478" hidden="1" customWidth="1"/>
    <col min="13330" max="13330" width="11.75" style="478" customWidth="1"/>
    <col min="13331" max="13331" width="6.375" style="478" bestFit="1" customWidth="1"/>
    <col min="13332" max="13332" width="11.75" style="478" customWidth="1"/>
    <col min="13333" max="13333" width="0" style="478" hidden="1" customWidth="1"/>
    <col min="13334" max="13334" width="3.75" style="478" customWidth="1"/>
    <col min="13335" max="13335" width="11.125" style="478" bestFit="1" customWidth="1"/>
    <col min="13336" max="13568" width="10.625" style="478"/>
    <col min="13569" max="13576" width="0" style="478" hidden="1" customWidth="1"/>
    <col min="13577" max="13579" width="3.75" style="478" customWidth="1"/>
    <col min="13580" max="13580" width="12.75" style="478" customWidth="1"/>
    <col min="13581" max="13581" width="51.125" style="478" customWidth="1"/>
    <col min="13582" max="13582" width="0" style="478" hidden="1" customWidth="1"/>
    <col min="13583" max="13583" width="18.75" style="478" customWidth="1"/>
    <col min="13584" max="13585" width="0" style="478" hidden="1" customWidth="1"/>
    <col min="13586" max="13586" width="11.75" style="478" customWidth="1"/>
    <col min="13587" max="13587" width="6.375" style="478" bestFit="1" customWidth="1"/>
    <col min="13588" max="13588" width="11.75" style="478" customWidth="1"/>
    <col min="13589" max="13589" width="0" style="478" hidden="1" customWidth="1"/>
    <col min="13590" max="13590" width="3.75" style="478" customWidth="1"/>
    <col min="13591" max="13591" width="11.125" style="478" bestFit="1" customWidth="1"/>
    <col min="13592" max="13824" width="10.625" style="478"/>
    <col min="13825" max="13832" width="0" style="478" hidden="1" customWidth="1"/>
    <col min="13833" max="13835" width="3.75" style="478" customWidth="1"/>
    <col min="13836" max="13836" width="12.75" style="478" customWidth="1"/>
    <col min="13837" max="13837" width="51.125" style="478" customWidth="1"/>
    <col min="13838" max="13838" width="0" style="478" hidden="1" customWidth="1"/>
    <col min="13839" max="13839" width="18.75" style="478" customWidth="1"/>
    <col min="13840" max="13841" width="0" style="478" hidden="1" customWidth="1"/>
    <col min="13842" max="13842" width="11.75" style="478" customWidth="1"/>
    <col min="13843" max="13843" width="6.375" style="478" bestFit="1" customWidth="1"/>
    <col min="13844" max="13844" width="11.75" style="478" customWidth="1"/>
    <col min="13845" max="13845" width="0" style="478" hidden="1" customWidth="1"/>
    <col min="13846" max="13846" width="3.75" style="478" customWidth="1"/>
    <col min="13847" max="13847" width="11.125" style="478" bestFit="1" customWidth="1"/>
    <col min="13848" max="14080" width="10.625" style="478"/>
    <col min="14081" max="14088" width="0" style="478" hidden="1" customWidth="1"/>
    <col min="14089" max="14091" width="3.75" style="478" customWidth="1"/>
    <col min="14092" max="14092" width="12.75" style="478" customWidth="1"/>
    <col min="14093" max="14093" width="51.125" style="478" customWidth="1"/>
    <col min="14094" max="14094" width="0" style="478" hidden="1" customWidth="1"/>
    <col min="14095" max="14095" width="18.75" style="478" customWidth="1"/>
    <col min="14096" max="14097" width="0" style="478" hidden="1" customWidth="1"/>
    <col min="14098" max="14098" width="11.75" style="478" customWidth="1"/>
    <col min="14099" max="14099" width="6.375" style="478" bestFit="1" customWidth="1"/>
    <col min="14100" max="14100" width="11.75" style="478" customWidth="1"/>
    <col min="14101" max="14101" width="0" style="478" hidden="1" customWidth="1"/>
    <col min="14102" max="14102" width="3.75" style="478" customWidth="1"/>
    <col min="14103" max="14103" width="11.125" style="478" bestFit="1" customWidth="1"/>
    <col min="14104" max="14336" width="10.625" style="478"/>
    <col min="14337" max="14344" width="0" style="478" hidden="1" customWidth="1"/>
    <col min="14345" max="14347" width="3.75" style="478" customWidth="1"/>
    <col min="14348" max="14348" width="12.75" style="478" customWidth="1"/>
    <col min="14349" max="14349" width="51.125" style="478" customWidth="1"/>
    <col min="14350" max="14350" width="0" style="478" hidden="1" customWidth="1"/>
    <col min="14351" max="14351" width="18.75" style="478" customWidth="1"/>
    <col min="14352" max="14353" width="0" style="478" hidden="1" customWidth="1"/>
    <col min="14354" max="14354" width="11.75" style="478" customWidth="1"/>
    <col min="14355" max="14355" width="6.375" style="478" bestFit="1" customWidth="1"/>
    <col min="14356" max="14356" width="11.75" style="478" customWidth="1"/>
    <col min="14357" max="14357" width="0" style="478" hidden="1" customWidth="1"/>
    <col min="14358" max="14358" width="3.75" style="478" customWidth="1"/>
    <col min="14359" max="14359" width="11.125" style="478" bestFit="1" customWidth="1"/>
    <col min="14360" max="14592" width="10.625" style="478"/>
    <col min="14593" max="14600" width="0" style="478" hidden="1" customWidth="1"/>
    <col min="14601" max="14603" width="3.75" style="478" customWidth="1"/>
    <col min="14604" max="14604" width="12.75" style="478" customWidth="1"/>
    <col min="14605" max="14605" width="51.125" style="478" customWidth="1"/>
    <col min="14606" max="14606" width="0" style="478" hidden="1" customWidth="1"/>
    <col min="14607" max="14607" width="18.75" style="478" customWidth="1"/>
    <col min="14608" max="14609" width="0" style="478" hidden="1" customWidth="1"/>
    <col min="14610" max="14610" width="11.75" style="478" customWidth="1"/>
    <col min="14611" max="14611" width="6.375" style="478" bestFit="1" customWidth="1"/>
    <col min="14612" max="14612" width="11.75" style="478" customWidth="1"/>
    <col min="14613" max="14613" width="0" style="478" hidden="1" customWidth="1"/>
    <col min="14614" max="14614" width="3.75" style="478" customWidth="1"/>
    <col min="14615" max="14615" width="11.125" style="478" bestFit="1" customWidth="1"/>
    <col min="14616" max="14848" width="10.625" style="478"/>
    <col min="14849" max="14856" width="0" style="478" hidden="1" customWidth="1"/>
    <col min="14857" max="14859" width="3.75" style="478" customWidth="1"/>
    <col min="14860" max="14860" width="12.75" style="478" customWidth="1"/>
    <col min="14861" max="14861" width="51.125" style="478" customWidth="1"/>
    <col min="14862" max="14862" width="0" style="478" hidden="1" customWidth="1"/>
    <col min="14863" max="14863" width="18.75" style="478" customWidth="1"/>
    <col min="14864" max="14865" width="0" style="478" hidden="1" customWidth="1"/>
    <col min="14866" max="14866" width="11.75" style="478" customWidth="1"/>
    <col min="14867" max="14867" width="6.375" style="478" bestFit="1" customWidth="1"/>
    <col min="14868" max="14868" width="11.75" style="478" customWidth="1"/>
    <col min="14869" max="14869" width="0" style="478" hidden="1" customWidth="1"/>
    <col min="14870" max="14870" width="3.75" style="478" customWidth="1"/>
    <col min="14871" max="14871" width="11.125" style="478" bestFit="1" customWidth="1"/>
    <col min="14872" max="15104" width="10.625" style="478"/>
    <col min="15105" max="15112" width="0" style="478" hidden="1" customWidth="1"/>
    <col min="15113" max="15115" width="3.75" style="478" customWidth="1"/>
    <col min="15116" max="15116" width="12.75" style="478" customWidth="1"/>
    <col min="15117" max="15117" width="51.125" style="478" customWidth="1"/>
    <col min="15118" max="15118" width="0" style="478" hidden="1" customWidth="1"/>
    <col min="15119" max="15119" width="18.75" style="478" customWidth="1"/>
    <col min="15120" max="15121" width="0" style="478" hidden="1" customWidth="1"/>
    <col min="15122" max="15122" width="11.75" style="478" customWidth="1"/>
    <col min="15123" max="15123" width="6.375" style="478" bestFit="1" customWidth="1"/>
    <col min="15124" max="15124" width="11.75" style="478" customWidth="1"/>
    <col min="15125" max="15125" width="0" style="478" hidden="1" customWidth="1"/>
    <col min="15126" max="15126" width="3.75" style="478" customWidth="1"/>
    <col min="15127" max="15127" width="11.125" style="478" bestFit="1" customWidth="1"/>
    <col min="15128" max="15360" width="10.625" style="478"/>
    <col min="15361" max="15368" width="0" style="478" hidden="1" customWidth="1"/>
    <col min="15369" max="15371" width="3.75" style="478" customWidth="1"/>
    <col min="15372" max="15372" width="12.75" style="478" customWidth="1"/>
    <col min="15373" max="15373" width="51.125" style="478" customWidth="1"/>
    <col min="15374" max="15374" width="0" style="478" hidden="1" customWidth="1"/>
    <col min="15375" max="15375" width="18.75" style="478" customWidth="1"/>
    <col min="15376" max="15377" width="0" style="478" hidden="1" customWidth="1"/>
    <col min="15378" max="15378" width="11.75" style="478" customWidth="1"/>
    <col min="15379" max="15379" width="6.375" style="478" bestFit="1" customWidth="1"/>
    <col min="15380" max="15380" width="11.75" style="478" customWidth="1"/>
    <col min="15381" max="15381" width="0" style="478" hidden="1" customWidth="1"/>
    <col min="15382" max="15382" width="3.75" style="478" customWidth="1"/>
    <col min="15383" max="15383" width="11.125" style="478" bestFit="1" customWidth="1"/>
    <col min="15384" max="15616" width="10.625" style="478"/>
    <col min="15617" max="15624" width="0" style="478" hidden="1" customWidth="1"/>
    <col min="15625" max="15627" width="3.75" style="478" customWidth="1"/>
    <col min="15628" max="15628" width="12.75" style="478" customWidth="1"/>
    <col min="15629" max="15629" width="51.125" style="478" customWidth="1"/>
    <col min="15630" max="15630" width="0" style="478" hidden="1" customWidth="1"/>
    <col min="15631" max="15631" width="18.75" style="478" customWidth="1"/>
    <col min="15632" max="15633" width="0" style="478" hidden="1" customWidth="1"/>
    <col min="15634" max="15634" width="11.75" style="478" customWidth="1"/>
    <col min="15635" max="15635" width="6.375" style="478" bestFit="1" customWidth="1"/>
    <col min="15636" max="15636" width="11.75" style="478" customWidth="1"/>
    <col min="15637" max="15637" width="0" style="478" hidden="1" customWidth="1"/>
    <col min="15638" max="15638" width="3.75" style="478" customWidth="1"/>
    <col min="15639" max="15639" width="11.125" style="478" bestFit="1" customWidth="1"/>
    <col min="15640" max="15872" width="10.625" style="478"/>
    <col min="15873" max="15880" width="0" style="478" hidden="1" customWidth="1"/>
    <col min="15881" max="15883" width="3.75" style="478" customWidth="1"/>
    <col min="15884" max="15884" width="12.75" style="478" customWidth="1"/>
    <col min="15885" max="15885" width="51.125" style="478" customWidth="1"/>
    <col min="15886" max="15886" width="0" style="478" hidden="1" customWidth="1"/>
    <col min="15887" max="15887" width="18.75" style="478" customWidth="1"/>
    <col min="15888" max="15889" width="0" style="478" hidden="1" customWidth="1"/>
    <col min="15890" max="15890" width="11.75" style="478" customWidth="1"/>
    <col min="15891" max="15891" width="6.375" style="478" bestFit="1" customWidth="1"/>
    <col min="15892" max="15892" width="11.75" style="478" customWidth="1"/>
    <col min="15893" max="15893" width="0" style="478" hidden="1" customWidth="1"/>
    <col min="15894" max="15894" width="3.75" style="478" customWidth="1"/>
    <col min="15895" max="15895" width="11.125" style="478" bestFit="1" customWidth="1"/>
    <col min="15896" max="16128" width="10.625" style="478"/>
    <col min="16129" max="16136" width="0" style="478" hidden="1" customWidth="1"/>
    <col min="16137" max="16139" width="3.75" style="478" customWidth="1"/>
    <col min="16140" max="16140" width="12.75" style="478" customWidth="1"/>
    <col min="16141" max="16141" width="51.125" style="478" customWidth="1"/>
    <col min="16142" max="16142" width="0" style="478" hidden="1" customWidth="1"/>
    <col min="16143" max="16143" width="18.75" style="478" customWidth="1"/>
    <col min="16144" max="16145" width="0" style="478" hidden="1" customWidth="1"/>
    <col min="16146" max="16146" width="11.75" style="478" customWidth="1"/>
    <col min="16147" max="16147" width="6.375" style="478" bestFit="1" customWidth="1"/>
    <col min="16148" max="16148" width="11.75" style="478" customWidth="1"/>
    <col min="16149" max="16149" width="0" style="478" hidden="1" customWidth="1"/>
    <col min="16150" max="16150" width="3.75" style="478" customWidth="1"/>
    <col min="16151" max="16151" width="11.125" style="478" bestFit="1" customWidth="1"/>
    <col min="16152" max="16384" width="10.6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9" t="s">
        <v>632</v>
      </c>
      <c r="M5" s="1229"/>
      <c r="N5" s="1229"/>
      <c r="O5" s="1229"/>
      <c r="P5" s="1229"/>
      <c r="Q5" s="1229"/>
      <c r="R5" s="1229"/>
      <c r="S5" s="1229"/>
      <c r="T5" s="1229"/>
      <c r="U5" s="499"/>
    </row>
    <row r="6" spans="1:33" ht="3" customHeight="1">
      <c r="J6" s="483"/>
      <c r="K6" s="483"/>
      <c r="L6" s="479"/>
      <c r="M6" s="479"/>
      <c r="N6" s="479"/>
      <c r="O6" s="482"/>
      <c r="P6" s="482"/>
      <c r="Q6" s="482"/>
      <c r="R6" s="482"/>
      <c r="S6" s="482"/>
      <c r="T6" s="482"/>
      <c r="U6" s="479"/>
    </row>
    <row r="7" spans="1:33" s="493" customFormat="1" ht="34.200000000000003">
      <c r="A7" s="513"/>
      <c r="B7" s="513"/>
      <c r="C7" s="513"/>
      <c r="D7" s="513"/>
      <c r="E7" s="513"/>
      <c r="F7" s="513"/>
      <c r="G7" s="513"/>
      <c r="H7" s="513"/>
      <c r="L7" s="501"/>
      <c r="M7" s="619" t="s">
        <v>502</v>
      </c>
      <c r="N7" s="668"/>
      <c r="O7" s="1206" t="str">
        <f>IF(NameOrPr_ch="",IF(NameOrPr="","",NameOrPr),NameOrPr_ch)</f>
        <v>Департамент энергетики и тарифов Ивановской области</v>
      </c>
      <c r="P7" s="1206"/>
      <c r="Q7" s="1206"/>
      <c r="R7" s="1206"/>
      <c r="S7" s="1206"/>
      <c r="T7" s="1206"/>
      <c r="U7" s="584"/>
      <c r="V7" s="584"/>
      <c r="W7" s="521"/>
      <c r="X7" s="507"/>
      <c r="Y7" s="507"/>
      <c r="Z7" s="507"/>
      <c r="AA7" s="507"/>
      <c r="AB7" s="507"/>
      <c r="AC7" s="507"/>
      <c r="AD7" s="507"/>
      <c r="AE7" s="507"/>
      <c r="AF7" s="507"/>
      <c r="AG7" s="507"/>
    </row>
    <row r="8" spans="1:33" s="493" customFormat="1" ht="18.600000000000001">
      <c r="A8" s="513"/>
      <c r="B8" s="513"/>
      <c r="C8" s="513"/>
      <c r="D8" s="513"/>
      <c r="E8" s="513"/>
      <c r="F8" s="513"/>
      <c r="G8" s="513"/>
      <c r="H8" s="513"/>
      <c r="L8" s="501"/>
      <c r="M8" s="619" t="s">
        <v>597</v>
      </c>
      <c r="N8" s="668"/>
      <c r="O8" s="1206" t="str">
        <f>IF(datePr_ch="",IF(datePr="","",datePr),datePr_ch)</f>
        <v>03.12.2021</v>
      </c>
      <c r="P8" s="1206"/>
      <c r="Q8" s="1206"/>
      <c r="R8" s="1206"/>
      <c r="S8" s="1206"/>
      <c r="T8" s="1206"/>
      <c r="U8" s="584"/>
      <c r="V8" s="584"/>
      <c r="W8" s="521"/>
      <c r="X8" s="507"/>
      <c r="Y8" s="507"/>
      <c r="Z8" s="507"/>
      <c r="AA8" s="507"/>
      <c r="AB8" s="507"/>
      <c r="AC8" s="507"/>
      <c r="AD8" s="507"/>
      <c r="AE8" s="507"/>
      <c r="AF8" s="507"/>
      <c r="AG8" s="507"/>
    </row>
    <row r="9" spans="1:33" s="493" customFormat="1" ht="18.600000000000001">
      <c r="A9" s="513"/>
      <c r="B9" s="513"/>
      <c r="C9" s="513"/>
      <c r="D9" s="513"/>
      <c r="E9" s="513"/>
      <c r="F9" s="513"/>
      <c r="G9" s="513"/>
      <c r="H9" s="513"/>
      <c r="L9" s="152"/>
      <c r="M9" s="619" t="s">
        <v>596</v>
      </c>
      <c r="N9" s="668"/>
      <c r="O9" s="1206" t="str">
        <f>IF(numberPr_ch="",IF(numberPr="","",numberPr),numberPr_ch)</f>
        <v>54-т/8</v>
      </c>
      <c r="P9" s="1206"/>
      <c r="Q9" s="1206"/>
      <c r="R9" s="1206"/>
      <c r="S9" s="1206"/>
      <c r="T9" s="1206"/>
      <c r="U9" s="584"/>
      <c r="V9" s="584"/>
      <c r="W9" s="521"/>
      <c r="X9" s="507"/>
      <c r="Y9" s="507"/>
      <c r="Z9" s="507"/>
      <c r="AA9" s="507"/>
      <c r="AB9" s="507"/>
      <c r="AC9" s="507"/>
      <c r="AD9" s="507"/>
      <c r="AE9" s="507"/>
      <c r="AF9" s="507"/>
      <c r="AG9" s="507"/>
    </row>
    <row r="10" spans="1:33" s="493" customFormat="1" ht="22.8">
      <c r="A10" s="513"/>
      <c r="B10" s="513"/>
      <c r="C10" s="513"/>
      <c r="D10" s="513"/>
      <c r="E10" s="513"/>
      <c r="F10" s="513"/>
      <c r="G10" s="513"/>
      <c r="H10" s="513"/>
      <c r="L10" s="152"/>
      <c r="M10" s="619" t="s">
        <v>501</v>
      </c>
      <c r="N10" s="668"/>
      <c r="O10" s="1206" t="str">
        <f>IF(IstPub_ch="",IF(IstPub="","",IstPub),IstPub_ch)</f>
        <v>На сайте Департамента энергетики и тарифов Ивановской области</v>
      </c>
      <c r="P10" s="1206"/>
      <c r="Q10" s="1206"/>
      <c r="R10" s="1206"/>
      <c r="S10" s="1206"/>
      <c r="T10" s="1206"/>
      <c r="U10" s="584"/>
      <c r="V10" s="584"/>
      <c r="W10" s="521"/>
      <c r="X10" s="507"/>
      <c r="Y10" s="507"/>
      <c r="Z10" s="507"/>
      <c r="AA10" s="507"/>
      <c r="AB10" s="507"/>
      <c r="AC10" s="507"/>
      <c r="AD10" s="507"/>
      <c r="AE10" s="507"/>
      <c r="AF10" s="507"/>
      <c r="AG10" s="507"/>
    </row>
    <row r="11" spans="1:33" s="493" customFormat="1" ht="11.4"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7"/>
      <c r="P12" s="1247"/>
      <c r="Q12" s="1247"/>
      <c r="R12" s="1247"/>
      <c r="S12" s="1247"/>
      <c r="T12" s="1247"/>
      <c r="U12" s="1247"/>
    </row>
    <row r="13" spans="1:33">
      <c r="J13" s="483"/>
      <c r="K13" s="483"/>
      <c r="L13" s="1160" t="s">
        <v>454</v>
      </c>
      <c r="M13" s="1160"/>
      <c r="N13" s="1160"/>
      <c r="O13" s="1160"/>
      <c r="P13" s="1160"/>
      <c r="Q13" s="1160"/>
      <c r="R13" s="1160"/>
      <c r="S13" s="1160"/>
      <c r="T13" s="1160"/>
      <c r="U13" s="1160"/>
      <c r="V13" s="1160"/>
      <c r="W13" s="1160" t="s">
        <v>455</v>
      </c>
    </row>
    <row r="14" spans="1:33" ht="14.25" customHeight="1">
      <c r="J14" s="483"/>
      <c r="K14" s="483"/>
      <c r="L14" s="1213" t="s">
        <v>92</v>
      </c>
      <c r="M14" s="1213" t="s">
        <v>640</v>
      </c>
      <c r="N14" s="476"/>
      <c r="O14" s="1214" t="s">
        <v>642</v>
      </c>
      <c r="P14" s="1215"/>
      <c r="Q14" s="1215"/>
      <c r="R14" s="1215"/>
      <c r="S14" s="1215"/>
      <c r="T14" s="1216"/>
      <c r="U14" s="1224" t="s">
        <v>341</v>
      </c>
      <c r="V14" s="1246" t="s">
        <v>275</v>
      </c>
      <c r="W14" s="1160"/>
    </row>
    <row r="15" spans="1:33" ht="14.25" customHeight="1">
      <c r="J15" s="483"/>
      <c r="K15" s="483"/>
      <c r="L15" s="1213"/>
      <c r="M15" s="1213"/>
      <c r="N15" s="475"/>
      <c r="O15" s="1219" t="s">
        <v>641</v>
      </c>
      <c r="P15" s="657"/>
      <c r="Q15" s="657"/>
      <c r="R15" s="1222" t="s">
        <v>655</v>
      </c>
      <c r="S15" s="1222"/>
      <c r="T15" s="1223"/>
      <c r="U15" s="1225"/>
      <c r="V15" s="1246"/>
      <c r="W15" s="1160"/>
    </row>
    <row r="16" spans="1:33" ht="30.75" customHeight="1">
      <c r="J16" s="483"/>
      <c r="K16" s="483"/>
      <c r="L16" s="1213"/>
      <c r="M16" s="1213"/>
      <c r="N16" s="474"/>
      <c r="O16" s="1220"/>
      <c r="P16" s="655"/>
      <c r="Q16" s="656"/>
      <c r="R16" s="538" t="s">
        <v>274</v>
      </c>
      <c r="S16" s="1208" t="s">
        <v>273</v>
      </c>
      <c r="T16" s="1209"/>
      <c r="U16" s="1226"/>
      <c r="V16" s="1246"/>
      <c r="W16" s="1160"/>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8">
      <c r="A18" s="1232">
        <v>1</v>
      </c>
      <c r="B18" s="903"/>
      <c r="C18" s="903"/>
      <c r="D18" s="903"/>
      <c r="E18" s="904"/>
      <c r="F18" s="905"/>
      <c r="G18" s="905"/>
      <c r="H18" s="905"/>
      <c r="I18" s="906"/>
      <c r="J18" s="901"/>
      <c r="K18" s="908"/>
      <c r="L18" s="595">
        <f>mergeValue(A18)</f>
        <v>1</v>
      </c>
      <c r="M18" s="643" t="s">
        <v>20</v>
      </c>
      <c r="N18" s="582"/>
      <c r="O18" s="1245"/>
      <c r="P18" s="1245"/>
      <c r="Q18" s="1245"/>
      <c r="R18" s="1245"/>
      <c r="S18" s="1245"/>
      <c r="T18" s="1245"/>
      <c r="U18" s="1245"/>
      <c r="V18" s="1245"/>
      <c r="W18" s="632" t="s">
        <v>476</v>
      </c>
    </row>
    <row r="19" spans="1:33" ht="34.200000000000003">
      <c r="A19" s="1232"/>
      <c r="B19" s="1232">
        <v>1</v>
      </c>
      <c r="C19" s="903"/>
      <c r="D19" s="903"/>
      <c r="E19" s="905"/>
      <c r="F19" s="905"/>
      <c r="G19" s="905"/>
      <c r="H19" s="905"/>
      <c r="I19" s="900"/>
      <c r="J19" s="899"/>
      <c r="K19" s="902"/>
      <c r="L19" s="595" t="str">
        <f>mergeValue(A19) &amp;"."&amp; mergeValue(B19)</f>
        <v>1.1</v>
      </c>
      <c r="M19" s="548" t="s">
        <v>16</v>
      </c>
      <c r="N19" s="582"/>
      <c r="O19" s="1245"/>
      <c r="P19" s="1245"/>
      <c r="Q19" s="1245"/>
      <c r="R19" s="1245"/>
      <c r="S19" s="1245"/>
      <c r="T19" s="1245"/>
      <c r="U19" s="1245"/>
      <c r="V19" s="1245"/>
      <c r="W19" s="632" t="s">
        <v>477</v>
      </c>
    </row>
    <row r="20" spans="1:33" ht="22.8">
      <c r="A20" s="1232"/>
      <c r="B20" s="1232"/>
      <c r="C20" s="1232">
        <v>1</v>
      </c>
      <c r="D20" s="903"/>
      <c r="E20" s="905"/>
      <c r="F20" s="905"/>
      <c r="G20" s="905"/>
      <c r="H20" s="905"/>
      <c r="I20" s="907"/>
      <c r="J20" s="899"/>
      <c r="K20" s="902"/>
      <c r="L20" s="595" t="str">
        <f>mergeValue(A20) &amp;"."&amp; mergeValue(B20)&amp;"."&amp; mergeValue(C20)</f>
        <v>1.1.1</v>
      </c>
      <c r="M20" s="549" t="s">
        <v>7</v>
      </c>
      <c r="N20" s="582"/>
      <c r="O20" s="1245"/>
      <c r="P20" s="1245"/>
      <c r="Q20" s="1245"/>
      <c r="R20" s="1245"/>
      <c r="S20" s="1245"/>
      <c r="T20" s="1245"/>
      <c r="U20" s="1245"/>
      <c r="V20" s="1245"/>
      <c r="W20" s="632" t="s">
        <v>634</v>
      </c>
    </row>
    <row r="21" spans="1:33" ht="22.8">
      <c r="A21" s="1232"/>
      <c r="B21" s="1232"/>
      <c r="C21" s="1232"/>
      <c r="D21" s="1232">
        <v>1</v>
      </c>
      <c r="E21" s="905"/>
      <c r="F21" s="905"/>
      <c r="G21" s="905"/>
      <c r="H21" s="905"/>
      <c r="I21" s="907"/>
      <c r="J21" s="899"/>
      <c r="K21" s="902"/>
      <c r="L21" s="595" t="str">
        <f>mergeValue(A21) &amp;"."&amp; mergeValue(B21)&amp;"."&amp; mergeValue(C21)&amp;"."&amp; mergeValue(D21)</f>
        <v>1.1.1.1</v>
      </c>
      <c r="M21" s="550" t="s">
        <v>22</v>
      </c>
      <c r="N21" s="582"/>
      <c r="O21" s="1245"/>
      <c r="P21" s="1245"/>
      <c r="Q21" s="1245"/>
      <c r="R21" s="1245"/>
      <c r="S21" s="1245"/>
      <c r="T21" s="1245"/>
      <c r="U21" s="1245"/>
      <c r="V21" s="1245"/>
      <c r="W21" s="632" t="s">
        <v>635</v>
      </c>
    </row>
    <row r="22" spans="1:33" ht="114">
      <c r="A22" s="1232"/>
      <c r="B22" s="1232"/>
      <c r="C22" s="1232"/>
      <c r="D22" s="1232"/>
      <c r="E22" s="1232">
        <v>1</v>
      </c>
      <c r="F22" s="905"/>
      <c r="G22" s="905"/>
      <c r="H22" s="903">
        <v>1</v>
      </c>
      <c r="I22" s="1232">
        <v>1</v>
      </c>
      <c r="J22" s="905"/>
      <c r="K22" s="910"/>
      <c r="L22" s="595" t="str">
        <f>mergeValue(A22) &amp;"."&amp; mergeValue(B22)&amp;"."&amp; mergeValue(C22)&amp;"."&amp; mergeValue(D22)&amp;"."&amp; mergeValue(E22)</f>
        <v>1.1.1.1.1</v>
      </c>
      <c r="M22" s="556" t="s">
        <v>9</v>
      </c>
      <c r="N22" s="583"/>
      <c r="O22" s="1234"/>
      <c r="P22" s="1234"/>
      <c r="Q22" s="1234"/>
      <c r="R22" s="1234"/>
      <c r="S22" s="1234"/>
      <c r="T22" s="1234"/>
      <c r="U22" s="1234"/>
      <c r="V22" s="1234"/>
      <c r="W22" s="632" t="s">
        <v>639</v>
      </c>
    </row>
    <row r="23" spans="1:33" ht="91.2">
      <c r="A23" s="1232"/>
      <c r="B23" s="1232"/>
      <c r="C23" s="1232"/>
      <c r="D23" s="1232"/>
      <c r="E23" s="1232"/>
      <c r="F23" s="1232">
        <v>1</v>
      </c>
      <c r="G23" s="903"/>
      <c r="H23" s="903"/>
      <c r="I23" s="1232"/>
      <c r="J23" s="1232">
        <v>1</v>
      </c>
      <c r="K23" s="911"/>
      <c r="L23" s="595" t="str">
        <f>mergeValue(A23) &amp;"."&amp; mergeValue(B23)&amp;"."&amp; mergeValue(C23)&amp;"."&amp; mergeValue(D23)&amp;"."&amp; mergeValue(E23)&amp;"."&amp; mergeValue(F23)</f>
        <v>1.1.1.1.1.1</v>
      </c>
      <c r="M23" s="557" t="s">
        <v>10</v>
      </c>
      <c r="N23" s="583"/>
      <c r="O23" s="1235"/>
      <c r="P23" s="1236"/>
      <c r="Q23" s="1236"/>
      <c r="R23" s="1236"/>
      <c r="S23" s="1236"/>
      <c r="T23" s="1236"/>
      <c r="U23" s="1236"/>
      <c r="V23" s="1237"/>
      <c r="W23" s="632" t="s">
        <v>637</v>
      </c>
      <c r="Y23" s="506" t="str">
        <f>strCheckUnique(Z23:Z26)</f>
        <v/>
      </c>
      <c r="AA23" s="506" t="str">
        <f>IF(O23="","",O23 &amp; ":_")</f>
        <v/>
      </c>
    </row>
    <row r="24" spans="1:33" ht="189" customHeight="1">
      <c r="A24" s="1232"/>
      <c r="B24" s="1232"/>
      <c r="C24" s="1232"/>
      <c r="D24" s="1232"/>
      <c r="E24" s="1232"/>
      <c r="F24" s="1232"/>
      <c r="G24" s="903">
        <v>1</v>
      </c>
      <c r="H24" s="903"/>
      <c r="I24" s="1232"/>
      <c r="J24" s="1232"/>
      <c r="K24" s="911">
        <v>1</v>
      </c>
      <c r="L24" s="595" t="str">
        <f>mergeValue(A24) &amp;"."&amp; mergeValue(B24)&amp;"."&amp; mergeValue(C24)&amp;"."&amp; mergeValue(D24)&amp;"."&amp; mergeValue(E24)&amp;"."&amp; mergeValue(F24)&amp;"."&amp; mergeValue(G24)</f>
        <v>1.1.1.1.1.1.1</v>
      </c>
      <c r="M24" s="1071"/>
      <c r="N24" s="588"/>
      <c r="O24" s="1080"/>
      <c r="P24" s="564"/>
      <c r="Q24" s="564"/>
      <c r="R24" s="1243"/>
      <c r="S24" s="1228" t="s">
        <v>84</v>
      </c>
      <c r="T24" s="1243"/>
      <c r="U24" s="1228" t="s">
        <v>85</v>
      </c>
      <c r="V24" s="580"/>
      <c r="W24" s="1203" t="s">
        <v>657</v>
      </c>
      <c r="X24" s="502" t="str">
        <f>strCheckDate(O25:V25)</f>
        <v/>
      </c>
      <c r="Y24" s="506"/>
      <c r="Z24" s="506" t="str">
        <f>IF(M24="","",M24 )</f>
        <v/>
      </c>
      <c r="AA24" s="506"/>
      <c r="AB24" s="506"/>
      <c r="AC24" s="506"/>
    </row>
    <row r="25" spans="1:33" ht="11.4" hidden="1">
      <c r="A25" s="1232"/>
      <c r="B25" s="1232"/>
      <c r="C25" s="1232"/>
      <c r="D25" s="1232"/>
      <c r="E25" s="1232"/>
      <c r="F25" s="1232"/>
      <c r="G25" s="903"/>
      <c r="H25" s="903"/>
      <c r="I25" s="1232"/>
      <c r="J25" s="1232"/>
      <c r="K25" s="911"/>
      <c r="L25" s="602"/>
      <c r="M25" s="648"/>
      <c r="N25" s="588"/>
      <c r="O25" s="586"/>
      <c r="P25" s="564"/>
      <c r="Q25" s="586" t="str">
        <f>R24 &amp; "-" &amp; T24</f>
        <v>-</v>
      </c>
      <c r="R25" s="1227"/>
      <c r="S25" s="1228"/>
      <c r="T25" s="1227"/>
      <c r="U25" s="1228"/>
      <c r="V25" s="580"/>
      <c r="W25" s="1204"/>
    </row>
    <row r="26" spans="1:33" s="477" customFormat="1" ht="15" customHeight="1">
      <c r="A26" s="1232"/>
      <c r="B26" s="1232"/>
      <c r="C26" s="1232"/>
      <c r="D26" s="1232"/>
      <c r="E26" s="1232"/>
      <c r="F26" s="1232"/>
      <c r="G26" s="905"/>
      <c r="H26" s="903"/>
      <c r="I26" s="1232"/>
      <c r="J26" s="1232"/>
      <c r="K26" s="910"/>
      <c r="L26" s="540"/>
      <c r="M26" s="559" t="s">
        <v>25</v>
      </c>
      <c r="N26" s="553"/>
      <c r="O26" s="547"/>
      <c r="P26" s="547"/>
      <c r="Q26" s="547"/>
      <c r="R26" s="575"/>
      <c r="S26" s="566"/>
      <c r="T26" s="565"/>
      <c r="U26" s="553"/>
      <c r="V26" s="562"/>
      <c r="W26" s="1205"/>
      <c r="X26" s="503"/>
      <c r="Y26" s="503"/>
      <c r="Z26" s="503"/>
      <c r="AA26" s="503"/>
      <c r="AB26" s="503"/>
      <c r="AC26" s="503"/>
      <c r="AD26" s="503"/>
      <c r="AE26" s="503"/>
      <c r="AF26" s="503"/>
      <c r="AG26" s="503"/>
    </row>
    <row r="27" spans="1:33" s="477" customFormat="1" ht="15" customHeight="1">
      <c r="A27" s="1232"/>
      <c r="B27" s="1232"/>
      <c r="C27" s="1232"/>
      <c r="D27" s="1232"/>
      <c r="E27" s="1232"/>
      <c r="F27" s="905"/>
      <c r="G27" s="905"/>
      <c r="H27" s="903"/>
      <c r="I27" s="123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2"/>
      <c r="B28" s="1232"/>
      <c r="C28" s="1232"/>
      <c r="D28" s="123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2"/>
      <c r="B29" s="1232"/>
      <c r="C29" s="123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2"/>
      <c r="B30" s="123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633</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ColWidth="9.125" defaultRowHeight="11.4"/>
  <cols>
    <col min="1" max="16384" width="9.1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625" defaultRowHeight="13.8"/>
  <cols>
    <col min="1" max="1" width="3.75" style="593" hidden="1" customWidth="1"/>
    <col min="2" max="4" width="3.75" style="587" hidden="1" customWidth="1"/>
    <col min="5" max="5" width="3.75" style="532" customWidth="1"/>
    <col min="6" max="6" width="9.75" style="525" customWidth="1"/>
    <col min="7" max="7" width="37.75" style="525" customWidth="1"/>
    <col min="8" max="8" width="66.875" style="525" customWidth="1"/>
    <col min="9" max="9" width="115.75" style="525" customWidth="1"/>
    <col min="10" max="11" width="10.625" style="587"/>
    <col min="12" max="12" width="11.125" style="587" customWidth="1"/>
    <col min="13" max="20" width="10.625" style="587"/>
    <col min="21" max="16384" width="10.625" style="525"/>
  </cols>
  <sheetData>
    <row r="1" spans="1:20" ht="3" customHeight="1">
      <c r="A1" s="593" t="s">
        <v>51</v>
      </c>
    </row>
    <row r="2" spans="1:20" ht="22.2">
      <c r="F2" s="1197" t="s">
        <v>491</v>
      </c>
      <c r="G2" s="1198"/>
      <c r="H2" s="1199"/>
      <c r="I2" s="642"/>
    </row>
    <row r="3" spans="1:20" ht="3" customHeight="1"/>
    <row r="4" spans="1:20" s="572" customFormat="1" ht="11.4">
      <c r="A4" s="592"/>
      <c r="B4" s="592"/>
      <c r="C4" s="592"/>
      <c r="D4" s="592"/>
      <c r="F4" s="1160" t="s">
        <v>454</v>
      </c>
      <c r="G4" s="1160"/>
      <c r="H4" s="1160"/>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600000000000001">
      <c r="A7" s="592"/>
      <c r="B7" s="592"/>
      <c r="C7" s="592"/>
      <c r="D7" s="592"/>
      <c r="F7" s="618">
        <v>1</v>
      </c>
      <c r="G7" s="634" t="s">
        <v>492</v>
      </c>
      <c r="H7" s="606" t="str">
        <f>IF(dateCh="","",dateCh)</f>
        <v>14.12.2021</v>
      </c>
      <c r="I7" s="583" t="s">
        <v>493</v>
      </c>
      <c r="J7" s="617"/>
      <c r="K7" s="592"/>
      <c r="L7" s="592"/>
      <c r="M7" s="592"/>
      <c r="N7" s="592"/>
      <c r="O7" s="592"/>
      <c r="P7" s="592"/>
      <c r="Q7" s="592"/>
      <c r="R7" s="592"/>
      <c r="S7" s="592"/>
      <c r="T7" s="592"/>
    </row>
    <row r="8" spans="1:20" s="572" customFormat="1" ht="45.6">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8">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8">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600000000000001">
      <c r="A11" s="1201"/>
      <c r="B11" s="1201">
        <v>1</v>
      </c>
      <c r="C11" s="625"/>
      <c r="D11" s="625"/>
      <c r="F11" s="618" t="str">
        <f>"4."&amp;mergeValue(A11) &amp;"."&amp;mergeValue(B11)</f>
        <v>4.1.1</v>
      </c>
      <c r="G11" s="613" t="s">
        <v>593</v>
      </c>
      <c r="H11" s="606" t="str">
        <f>IF(region_name="","",region_name)</f>
        <v>Ивановская область</v>
      </c>
      <c r="I11" s="583" t="s">
        <v>499</v>
      </c>
      <c r="J11" s="617"/>
      <c r="K11" s="592"/>
      <c r="L11" s="592"/>
      <c r="M11" s="592"/>
      <c r="N11" s="592"/>
      <c r="O11" s="592"/>
      <c r="P11" s="592"/>
      <c r="Q11" s="592"/>
      <c r="R11" s="592"/>
      <c r="S11" s="592"/>
      <c r="T11" s="592"/>
    </row>
    <row r="12" spans="1:20" s="572" customFormat="1" ht="22.8">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600000000000001">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600000000000001">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600000000000001">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600000000000001">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625" defaultRowHeight="13.8"/>
  <cols>
    <col min="1" max="6" width="10.625" style="587" hidden="1" customWidth="1"/>
    <col min="7" max="8" width="9.125" style="593" hidden="1" customWidth="1"/>
    <col min="9" max="9" width="3.75" style="533" customWidth="1"/>
    <col min="10" max="11" width="3.75" style="532" customWidth="1"/>
    <col min="12" max="12" width="12.75" style="525" customWidth="1"/>
    <col min="13" max="13" width="44.75" style="525" customWidth="1"/>
    <col min="14" max="14" width="1.75" style="525" hidden="1" customWidth="1"/>
    <col min="15" max="15" width="23.75" style="525" customWidth="1"/>
    <col min="16" max="17" width="1.75" style="525" hidden="1" customWidth="1"/>
    <col min="18" max="18" width="11.75" style="525" customWidth="1"/>
    <col min="19" max="19" width="3.75" style="525" customWidth="1"/>
    <col min="20" max="20" width="11.75" style="525" customWidth="1"/>
    <col min="21" max="21" width="8.625" style="525" hidden="1" customWidth="1"/>
    <col min="22" max="22" width="4.75" style="525" customWidth="1"/>
    <col min="23" max="23" width="115.75" style="525" customWidth="1"/>
    <col min="24" max="35" width="10.625" style="587"/>
    <col min="36" max="256" width="10.625" style="525"/>
    <col min="257" max="264" width="0" style="525" hidden="1" customWidth="1"/>
    <col min="265" max="267" width="3.75" style="525" customWidth="1"/>
    <col min="268" max="268" width="12.75" style="525" customWidth="1"/>
    <col min="269" max="269" width="47.375" style="525" customWidth="1"/>
    <col min="270" max="273" width="0" style="525" hidden="1" customWidth="1"/>
    <col min="274" max="274" width="11.75" style="525" customWidth="1"/>
    <col min="275" max="275" width="6.375" style="525" bestFit="1" customWidth="1"/>
    <col min="276" max="276" width="11.75" style="525" customWidth="1"/>
    <col min="277" max="277" width="0" style="525" hidden="1" customWidth="1"/>
    <col min="278" max="278" width="3.75" style="525" customWidth="1"/>
    <col min="279" max="279" width="11.125" style="525" bestFit="1" customWidth="1"/>
    <col min="280" max="512" width="10.625" style="525"/>
    <col min="513" max="520" width="0" style="525" hidden="1" customWidth="1"/>
    <col min="521" max="523" width="3.75" style="525" customWidth="1"/>
    <col min="524" max="524" width="12.75" style="525" customWidth="1"/>
    <col min="525" max="525" width="47.375" style="525" customWidth="1"/>
    <col min="526" max="529" width="0" style="525" hidden="1" customWidth="1"/>
    <col min="530" max="530" width="11.75" style="525" customWidth="1"/>
    <col min="531" max="531" width="6.375" style="525" bestFit="1" customWidth="1"/>
    <col min="532" max="532" width="11.75" style="525" customWidth="1"/>
    <col min="533" max="533" width="0" style="525" hidden="1" customWidth="1"/>
    <col min="534" max="534" width="3.75" style="525" customWidth="1"/>
    <col min="535" max="535" width="11.125" style="525" bestFit="1" customWidth="1"/>
    <col min="536" max="768" width="10.625" style="525"/>
    <col min="769" max="776" width="0" style="525" hidden="1" customWidth="1"/>
    <col min="777" max="779" width="3.75" style="525" customWidth="1"/>
    <col min="780" max="780" width="12.75" style="525" customWidth="1"/>
    <col min="781" max="781" width="47.375" style="525" customWidth="1"/>
    <col min="782" max="785" width="0" style="525" hidden="1" customWidth="1"/>
    <col min="786" max="786" width="11.75" style="525" customWidth="1"/>
    <col min="787" max="787" width="6.375" style="525" bestFit="1" customWidth="1"/>
    <col min="788" max="788" width="11.75" style="525" customWidth="1"/>
    <col min="789" max="789" width="0" style="525" hidden="1" customWidth="1"/>
    <col min="790" max="790" width="3.75" style="525" customWidth="1"/>
    <col min="791" max="791" width="11.125" style="525" bestFit="1" customWidth="1"/>
    <col min="792" max="1024" width="10.625" style="525"/>
    <col min="1025" max="1032" width="0" style="525" hidden="1" customWidth="1"/>
    <col min="1033" max="1035" width="3.75" style="525" customWidth="1"/>
    <col min="1036" max="1036" width="12.75" style="525" customWidth="1"/>
    <col min="1037" max="1037" width="47.375" style="525" customWidth="1"/>
    <col min="1038" max="1041" width="0" style="525" hidden="1" customWidth="1"/>
    <col min="1042" max="1042" width="11.75" style="525" customWidth="1"/>
    <col min="1043" max="1043" width="6.375" style="525" bestFit="1" customWidth="1"/>
    <col min="1044" max="1044" width="11.75" style="525" customWidth="1"/>
    <col min="1045" max="1045" width="0" style="525" hidden="1" customWidth="1"/>
    <col min="1046" max="1046" width="3.75" style="525" customWidth="1"/>
    <col min="1047" max="1047" width="11.125" style="525" bestFit="1" customWidth="1"/>
    <col min="1048" max="1280" width="10.625" style="525"/>
    <col min="1281" max="1288" width="0" style="525" hidden="1" customWidth="1"/>
    <col min="1289" max="1291" width="3.75" style="525" customWidth="1"/>
    <col min="1292" max="1292" width="12.75" style="525" customWidth="1"/>
    <col min="1293" max="1293" width="47.375" style="525" customWidth="1"/>
    <col min="1294" max="1297" width="0" style="525" hidden="1" customWidth="1"/>
    <col min="1298" max="1298" width="11.75" style="525" customWidth="1"/>
    <col min="1299" max="1299" width="6.375" style="525" bestFit="1" customWidth="1"/>
    <col min="1300" max="1300" width="11.75" style="525" customWidth="1"/>
    <col min="1301" max="1301" width="0" style="525" hidden="1" customWidth="1"/>
    <col min="1302" max="1302" width="3.75" style="525" customWidth="1"/>
    <col min="1303" max="1303" width="11.125" style="525" bestFit="1" customWidth="1"/>
    <col min="1304" max="1536" width="10.625" style="525"/>
    <col min="1537" max="1544" width="0" style="525" hidden="1" customWidth="1"/>
    <col min="1545" max="1547" width="3.75" style="525" customWidth="1"/>
    <col min="1548" max="1548" width="12.75" style="525" customWidth="1"/>
    <col min="1549" max="1549" width="47.375" style="525" customWidth="1"/>
    <col min="1550" max="1553" width="0" style="525" hidden="1" customWidth="1"/>
    <col min="1554" max="1554" width="11.75" style="525" customWidth="1"/>
    <col min="1555" max="1555" width="6.375" style="525" bestFit="1" customWidth="1"/>
    <col min="1556" max="1556" width="11.75" style="525" customWidth="1"/>
    <col min="1557" max="1557" width="0" style="525" hidden="1" customWidth="1"/>
    <col min="1558" max="1558" width="3.75" style="525" customWidth="1"/>
    <col min="1559" max="1559" width="11.125" style="525" bestFit="1" customWidth="1"/>
    <col min="1560" max="1792" width="10.625" style="525"/>
    <col min="1793" max="1800" width="0" style="525" hidden="1" customWidth="1"/>
    <col min="1801" max="1803" width="3.75" style="525" customWidth="1"/>
    <col min="1804" max="1804" width="12.75" style="525" customWidth="1"/>
    <col min="1805" max="1805" width="47.375" style="525" customWidth="1"/>
    <col min="1806" max="1809" width="0" style="525" hidden="1" customWidth="1"/>
    <col min="1810" max="1810" width="11.75" style="525" customWidth="1"/>
    <col min="1811" max="1811" width="6.375" style="525" bestFit="1" customWidth="1"/>
    <col min="1812" max="1812" width="11.75" style="525" customWidth="1"/>
    <col min="1813" max="1813" width="0" style="525" hidden="1" customWidth="1"/>
    <col min="1814" max="1814" width="3.75" style="525" customWidth="1"/>
    <col min="1815" max="1815" width="11.125" style="525" bestFit="1" customWidth="1"/>
    <col min="1816" max="2048" width="10.625" style="525"/>
    <col min="2049" max="2056" width="0" style="525" hidden="1" customWidth="1"/>
    <col min="2057" max="2059" width="3.75" style="525" customWidth="1"/>
    <col min="2060" max="2060" width="12.75" style="525" customWidth="1"/>
    <col min="2061" max="2061" width="47.375" style="525" customWidth="1"/>
    <col min="2062" max="2065" width="0" style="525" hidden="1" customWidth="1"/>
    <col min="2066" max="2066" width="11.75" style="525" customWidth="1"/>
    <col min="2067" max="2067" width="6.375" style="525" bestFit="1" customWidth="1"/>
    <col min="2068" max="2068" width="11.75" style="525" customWidth="1"/>
    <col min="2069" max="2069" width="0" style="525" hidden="1" customWidth="1"/>
    <col min="2070" max="2070" width="3.75" style="525" customWidth="1"/>
    <col min="2071" max="2071" width="11.125" style="525" bestFit="1" customWidth="1"/>
    <col min="2072" max="2304" width="10.625" style="525"/>
    <col min="2305" max="2312" width="0" style="525" hidden="1" customWidth="1"/>
    <col min="2313" max="2315" width="3.75" style="525" customWidth="1"/>
    <col min="2316" max="2316" width="12.75" style="525" customWidth="1"/>
    <col min="2317" max="2317" width="47.375" style="525" customWidth="1"/>
    <col min="2318" max="2321" width="0" style="525" hidden="1" customWidth="1"/>
    <col min="2322" max="2322" width="11.75" style="525" customWidth="1"/>
    <col min="2323" max="2323" width="6.375" style="525" bestFit="1" customWidth="1"/>
    <col min="2324" max="2324" width="11.75" style="525" customWidth="1"/>
    <col min="2325" max="2325" width="0" style="525" hidden="1" customWidth="1"/>
    <col min="2326" max="2326" width="3.75" style="525" customWidth="1"/>
    <col min="2327" max="2327" width="11.125" style="525" bestFit="1" customWidth="1"/>
    <col min="2328" max="2560" width="10.625" style="525"/>
    <col min="2561" max="2568" width="0" style="525" hidden="1" customWidth="1"/>
    <col min="2569" max="2571" width="3.75" style="525" customWidth="1"/>
    <col min="2572" max="2572" width="12.75" style="525" customWidth="1"/>
    <col min="2573" max="2573" width="47.375" style="525" customWidth="1"/>
    <col min="2574" max="2577" width="0" style="525" hidden="1" customWidth="1"/>
    <col min="2578" max="2578" width="11.75" style="525" customWidth="1"/>
    <col min="2579" max="2579" width="6.375" style="525" bestFit="1" customWidth="1"/>
    <col min="2580" max="2580" width="11.75" style="525" customWidth="1"/>
    <col min="2581" max="2581" width="0" style="525" hidden="1" customWidth="1"/>
    <col min="2582" max="2582" width="3.75" style="525" customWidth="1"/>
    <col min="2583" max="2583" width="11.125" style="525" bestFit="1" customWidth="1"/>
    <col min="2584" max="2816" width="10.625" style="525"/>
    <col min="2817" max="2824" width="0" style="525" hidden="1" customWidth="1"/>
    <col min="2825" max="2827" width="3.75" style="525" customWidth="1"/>
    <col min="2828" max="2828" width="12.75" style="525" customWidth="1"/>
    <col min="2829" max="2829" width="47.375" style="525" customWidth="1"/>
    <col min="2830" max="2833" width="0" style="525" hidden="1" customWidth="1"/>
    <col min="2834" max="2834" width="11.75" style="525" customWidth="1"/>
    <col min="2835" max="2835" width="6.375" style="525" bestFit="1" customWidth="1"/>
    <col min="2836" max="2836" width="11.75" style="525" customWidth="1"/>
    <col min="2837" max="2837" width="0" style="525" hidden="1" customWidth="1"/>
    <col min="2838" max="2838" width="3.75" style="525" customWidth="1"/>
    <col min="2839" max="2839" width="11.125" style="525" bestFit="1" customWidth="1"/>
    <col min="2840" max="3072" width="10.625" style="525"/>
    <col min="3073" max="3080" width="0" style="525" hidden="1" customWidth="1"/>
    <col min="3081" max="3083" width="3.75" style="525" customWidth="1"/>
    <col min="3084" max="3084" width="12.75" style="525" customWidth="1"/>
    <col min="3085" max="3085" width="47.375" style="525" customWidth="1"/>
    <col min="3086" max="3089" width="0" style="525" hidden="1" customWidth="1"/>
    <col min="3090" max="3090" width="11.75" style="525" customWidth="1"/>
    <col min="3091" max="3091" width="6.375" style="525" bestFit="1" customWidth="1"/>
    <col min="3092" max="3092" width="11.75" style="525" customWidth="1"/>
    <col min="3093" max="3093" width="0" style="525" hidden="1" customWidth="1"/>
    <col min="3094" max="3094" width="3.75" style="525" customWidth="1"/>
    <col min="3095" max="3095" width="11.125" style="525" bestFit="1" customWidth="1"/>
    <col min="3096" max="3328" width="10.625" style="525"/>
    <col min="3329" max="3336" width="0" style="525" hidden="1" customWidth="1"/>
    <col min="3337" max="3339" width="3.75" style="525" customWidth="1"/>
    <col min="3340" max="3340" width="12.75" style="525" customWidth="1"/>
    <col min="3341" max="3341" width="47.375" style="525" customWidth="1"/>
    <col min="3342" max="3345" width="0" style="525" hidden="1" customWidth="1"/>
    <col min="3346" max="3346" width="11.75" style="525" customWidth="1"/>
    <col min="3347" max="3347" width="6.375" style="525" bestFit="1" customWidth="1"/>
    <col min="3348" max="3348" width="11.75" style="525" customWidth="1"/>
    <col min="3349" max="3349" width="0" style="525" hidden="1" customWidth="1"/>
    <col min="3350" max="3350" width="3.75" style="525" customWidth="1"/>
    <col min="3351" max="3351" width="11.125" style="525" bestFit="1" customWidth="1"/>
    <col min="3352" max="3584" width="10.625" style="525"/>
    <col min="3585" max="3592" width="0" style="525" hidden="1" customWidth="1"/>
    <col min="3593" max="3595" width="3.75" style="525" customWidth="1"/>
    <col min="3596" max="3596" width="12.75" style="525" customWidth="1"/>
    <col min="3597" max="3597" width="47.375" style="525" customWidth="1"/>
    <col min="3598" max="3601" width="0" style="525" hidden="1" customWidth="1"/>
    <col min="3602" max="3602" width="11.75" style="525" customWidth="1"/>
    <col min="3603" max="3603" width="6.375" style="525" bestFit="1" customWidth="1"/>
    <col min="3604" max="3604" width="11.75" style="525" customWidth="1"/>
    <col min="3605" max="3605" width="0" style="525" hidden="1" customWidth="1"/>
    <col min="3606" max="3606" width="3.75" style="525" customWidth="1"/>
    <col min="3607" max="3607" width="11.125" style="525" bestFit="1" customWidth="1"/>
    <col min="3608" max="3840" width="10.625" style="525"/>
    <col min="3841" max="3848" width="0" style="525" hidden="1" customWidth="1"/>
    <col min="3849" max="3851" width="3.75" style="525" customWidth="1"/>
    <col min="3852" max="3852" width="12.75" style="525" customWidth="1"/>
    <col min="3853" max="3853" width="47.375" style="525" customWidth="1"/>
    <col min="3854" max="3857" width="0" style="525" hidden="1" customWidth="1"/>
    <col min="3858" max="3858" width="11.75" style="525" customWidth="1"/>
    <col min="3859" max="3859" width="6.375" style="525" bestFit="1" customWidth="1"/>
    <col min="3860" max="3860" width="11.75" style="525" customWidth="1"/>
    <col min="3861" max="3861" width="0" style="525" hidden="1" customWidth="1"/>
    <col min="3862" max="3862" width="3.75" style="525" customWidth="1"/>
    <col min="3863" max="3863" width="11.125" style="525" bestFit="1" customWidth="1"/>
    <col min="3864" max="4096" width="10.625" style="525"/>
    <col min="4097" max="4104" width="0" style="525" hidden="1" customWidth="1"/>
    <col min="4105" max="4107" width="3.75" style="525" customWidth="1"/>
    <col min="4108" max="4108" width="12.75" style="525" customWidth="1"/>
    <col min="4109" max="4109" width="47.375" style="525" customWidth="1"/>
    <col min="4110" max="4113" width="0" style="525" hidden="1" customWidth="1"/>
    <col min="4114" max="4114" width="11.75" style="525" customWidth="1"/>
    <col min="4115" max="4115" width="6.375" style="525" bestFit="1" customWidth="1"/>
    <col min="4116" max="4116" width="11.75" style="525" customWidth="1"/>
    <col min="4117" max="4117" width="0" style="525" hidden="1" customWidth="1"/>
    <col min="4118" max="4118" width="3.75" style="525" customWidth="1"/>
    <col min="4119" max="4119" width="11.125" style="525" bestFit="1" customWidth="1"/>
    <col min="4120" max="4352" width="10.625" style="525"/>
    <col min="4353" max="4360" width="0" style="525" hidden="1" customWidth="1"/>
    <col min="4361" max="4363" width="3.75" style="525" customWidth="1"/>
    <col min="4364" max="4364" width="12.75" style="525" customWidth="1"/>
    <col min="4365" max="4365" width="47.375" style="525" customWidth="1"/>
    <col min="4366" max="4369" width="0" style="525" hidden="1" customWidth="1"/>
    <col min="4370" max="4370" width="11.75" style="525" customWidth="1"/>
    <col min="4371" max="4371" width="6.375" style="525" bestFit="1" customWidth="1"/>
    <col min="4372" max="4372" width="11.75" style="525" customWidth="1"/>
    <col min="4373" max="4373" width="0" style="525" hidden="1" customWidth="1"/>
    <col min="4374" max="4374" width="3.75" style="525" customWidth="1"/>
    <col min="4375" max="4375" width="11.125" style="525" bestFit="1" customWidth="1"/>
    <col min="4376" max="4608" width="10.625" style="525"/>
    <col min="4609" max="4616" width="0" style="525" hidden="1" customWidth="1"/>
    <col min="4617" max="4619" width="3.75" style="525" customWidth="1"/>
    <col min="4620" max="4620" width="12.75" style="525" customWidth="1"/>
    <col min="4621" max="4621" width="47.375" style="525" customWidth="1"/>
    <col min="4622" max="4625" width="0" style="525" hidden="1" customWidth="1"/>
    <col min="4626" max="4626" width="11.75" style="525" customWidth="1"/>
    <col min="4627" max="4627" width="6.375" style="525" bestFit="1" customWidth="1"/>
    <col min="4628" max="4628" width="11.75" style="525" customWidth="1"/>
    <col min="4629" max="4629" width="0" style="525" hidden="1" customWidth="1"/>
    <col min="4630" max="4630" width="3.75" style="525" customWidth="1"/>
    <col min="4631" max="4631" width="11.125" style="525" bestFit="1" customWidth="1"/>
    <col min="4632" max="4864" width="10.625" style="525"/>
    <col min="4865" max="4872" width="0" style="525" hidden="1" customWidth="1"/>
    <col min="4873" max="4875" width="3.75" style="525" customWidth="1"/>
    <col min="4876" max="4876" width="12.75" style="525" customWidth="1"/>
    <col min="4877" max="4877" width="47.375" style="525" customWidth="1"/>
    <col min="4878" max="4881" width="0" style="525" hidden="1" customWidth="1"/>
    <col min="4882" max="4882" width="11.75" style="525" customWidth="1"/>
    <col min="4883" max="4883" width="6.375" style="525" bestFit="1" customWidth="1"/>
    <col min="4884" max="4884" width="11.75" style="525" customWidth="1"/>
    <col min="4885" max="4885" width="0" style="525" hidden="1" customWidth="1"/>
    <col min="4886" max="4886" width="3.75" style="525" customWidth="1"/>
    <col min="4887" max="4887" width="11.125" style="525" bestFit="1" customWidth="1"/>
    <col min="4888" max="5120" width="10.625" style="525"/>
    <col min="5121" max="5128" width="0" style="525" hidden="1" customWidth="1"/>
    <col min="5129" max="5131" width="3.75" style="525" customWidth="1"/>
    <col min="5132" max="5132" width="12.75" style="525" customWidth="1"/>
    <col min="5133" max="5133" width="47.375" style="525" customWidth="1"/>
    <col min="5134" max="5137" width="0" style="525" hidden="1" customWidth="1"/>
    <col min="5138" max="5138" width="11.75" style="525" customWidth="1"/>
    <col min="5139" max="5139" width="6.375" style="525" bestFit="1" customWidth="1"/>
    <col min="5140" max="5140" width="11.75" style="525" customWidth="1"/>
    <col min="5141" max="5141" width="0" style="525" hidden="1" customWidth="1"/>
    <col min="5142" max="5142" width="3.75" style="525" customWidth="1"/>
    <col min="5143" max="5143" width="11.125" style="525" bestFit="1" customWidth="1"/>
    <col min="5144" max="5376" width="10.625" style="525"/>
    <col min="5377" max="5384" width="0" style="525" hidden="1" customWidth="1"/>
    <col min="5385" max="5387" width="3.75" style="525" customWidth="1"/>
    <col min="5388" max="5388" width="12.75" style="525" customWidth="1"/>
    <col min="5389" max="5389" width="47.375" style="525" customWidth="1"/>
    <col min="5390" max="5393" width="0" style="525" hidden="1" customWidth="1"/>
    <col min="5394" max="5394" width="11.75" style="525" customWidth="1"/>
    <col min="5395" max="5395" width="6.375" style="525" bestFit="1" customWidth="1"/>
    <col min="5396" max="5396" width="11.75" style="525" customWidth="1"/>
    <col min="5397" max="5397" width="0" style="525" hidden="1" customWidth="1"/>
    <col min="5398" max="5398" width="3.75" style="525" customWidth="1"/>
    <col min="5399" max="5399" width="11.125" style="525" bestFit="1" customWidth="1"/>
    <col min="5400" max="5632" width="10.625" style="525"/>
    <col min="5633" max="5640" width="0" style="525" hidden="1" customWidth="1"/>
    <col min="5641" max="5643" width="3.75" style="525" customWidth="1"/>
    <col min="5644" max="5644" width="12.75" style="525" customWidth="1"/>
    <col min="5645" max="5645" width="47.375" style="525" customWidth="1"/>
    <col min="5646" max="5649" width="0" style="525" hidden="1" customWidth="1"/>
    <col min="5650" max="5650" width="11.75" style="525" customWidth="1"/>
    <col min="5651" max="5651" width="6.375" style="525" bestFit="1" customWidth="1"/>
    <col min="5652" max="5652" width="11.75" style="525" customWidth="1"/>
    <col min="5653" max="5653" width="0" style="525" hidden="1" customWidth="1"/>
    <col min="5654" max="5654" width="3.75" style="525" customWidth="1"/>
    <col min="5655" max="5655" width="11.125" style="525" bestFit="1" customWidth="1"/>
    <col min="5656" max="5888" width="10.625" style="525"/>
    <col min="5889" max="5896" width="0" style="525" hidden="1" customWidth="1"/>
    <col min="5897" max="5899" width="3.75" style="525" customWidth="1"/>
    <col min="5900" max="5900" width="12.75" style="525" customWidth="1"/>
    <col min="5901" max="5901" width="47.375" style="525" customWidth="1"/>
    <col min="5902" max="5905" width="0" style="525" hidden="1" customWidth="1"/>
    <col min="5906" max="5906" width="11.75" style="525" customWidth="1"/>
    <col min="5907" max="5907" width="6.375" style="525" bestFit="1" customWidth="1"/>
    <col min="5908" max="5908" width="11.75" style="525" customWidth="1"/>
    <col min="5909" max="5909" width="0" style="525" hidden="1" customWidth="1"/>
    <col min="5910" max="5910" width="3.75" style="525" customWidth="1"/>
    <col min="5911" max="5911" width="11.125" style="525" bestFit="1" customWidth="1"/>
    <col min="5912" max="6144" width="10.625" style="525"/>
    <col min="6145" max="6152" width="0" style="525" hidden="1" customWidth="1"/>
    <col min="6153" max="6155" width="3.75" style="525" customWidth="1"/>
    <col min="6156" max="6156" width="12.75" style="525" customWidth="1"/>
    <col min="6157" max="6157" width="47.375" style="525" customWidth="1"/>
    <col min="6158" max="6161" width="0" style="525" hidden="1" customWidth="1"/>
    <col min="6162" max="6162" width="11.75" style="525" customWidth="1"/>
    <col min="6163" max="6163" width="6.375" style="525" bestFit="1" customWidth="1"/>
    <col min="6164" max="6164" width="11.75" style="525" customWidth="1"/>
    <col min="6165" max="6165" width="0" style="525" hidden="1" customWidth="1"/>
    <col min="6166" max="6166" width="3.75" style="525" customWidth="1"/>
    <col min="6167" max="6167" width="11.125" style="525" bestFit="1" customWidth="1"/>
    <col min="6168" max="6400" width="10.625" style="525"/>
    <col min="6401" max="6408" width="0" style="525" hidden="1" customWidth="1"/>
    <col min="6409" max="6411" width="3.75" style="525" customWidth="1"/>
    <col min="6412" max="6412" width="12.75" style="525" customWidth="1"/>
    <col min="6413" max="6413" width="47.375" style="525" customWidth="1"/>
    <col min="6414" max="6417" width="0" style="525" hidden="1" customWidth="1"/>
    <col min="6418" max="6418" width="11.75" style="525" customWidth="1"/>
    <col min="6419" max="6419" width="6.375" style="525" bestFit="1" customWidth="1"/>
    <col min="6420" max="6420" width="11.75" style="525" customWidth="1"/>
    <col min="6421" max="6421" width="0" style="525" hidden="1" customWidth="1"/>
    <col min="6422" max="6422" width="3.75" style="525" customWidth="1"/>
    <col min="6423" max="6423" width="11.125" style="525" bestFit="1" customWidth="1"/>
    <col min="6424" max="6656" width="10.625" style="525"/>
    <col min="6657" max="6664" width="0" style="525" hidden="1" customWidth="1"/>
    <col min="6665" max="6667" width="3.75" style="525" customWidth="1"/>
    <col min="6668" max="6668" width="12.75" style="525" customWidth="1"/>
    <col min="6669" max="6669" width="47.375" style="525" customWidth="1"/>
    <col min="6670" max="6673" width="0" style="525" hidden="1" customWidth="1"/>
    <col min="6674" max="6674" width="11.75" style="525" customWidth="1"/>
    <col min="6675" max="6675" width="6.375" style="525" bestFit="1" customWidth="1"/>
    <col min="6676" max="6676" width="11.75" style="525" customWidth="1"/>
    <col min="6677" max="6677" width="0" style="525" hidden="1" customWidth="1"/>
    <col min="6678" max="6678" width="3.75" style="525" customWidth="1"/>
    <col min="6679" max="6679" width="11.125" style="525" bestFit="1" customWidth="1"/>
    <col min="6680" max="6912" width="10.625" style="525"/>
    <col min="6913" max="6920" width="0" style="525" hidden="1" customWidth="1"/>
    <col min="6921" max="6923" width="3.75" style="525" customWidth="1"/>
    <col min="6924" max="6924" width="12.75" style="525" customWidth="1"/>
    <col min="6925" max="6925" width="47.375" style="525" customWidth="1"/>
    <col min="6926" max="6929" width="0" style="525" hidden="1" customWidth="1"/>
    <col min="6930" max="6930" width="11.75" style="525" customWidth="1"/>
    <col min="6931" max="6931" width="6.375" style="525" bestFit="1" customWidth="1"/>
    <col min="6932" max="6932" width="11.75" style="525" customWidth="1"/>
    <col min="6933" max="6933" width="0" style="525" hidden="1" customWidth="1"/>
    <col min="6934" max="6934" width="3.75" style="525" customWidth="1"/>
    <col min="6935" max="6935" width="11.125" style="525" bestFit="1" customWidth="1"/>
    <col min="6936" max="7168" width="10.625" style="525"/>
    <col min="7169" max="7176" width="0" style="525" hidden="1" customWidth="1"/>
    <col min="7177" max="7179" width="3.75" style="525" customWidth="1"/>
    <col min="7180" max="7180" width="12.75" style="525" customWidth="1"/>
    <col min="7181" max="7181" width="47.375" style="525" customWidth="1"/>
    <col min="7182" max="7185" width="0" style="525" hidden="1" customWidth="1"/>
    <col min="7186" max="7186" width="11.75" style="525" customWidth="1"/>
    <col min="7187" max="7187" width="6.375" style="525" bestFit="1" customWidth="1"/>
    <col min="7188" max="7188" width="11.75" style="525" customWidth="1"/>
    <col min="7189" max="7189" width="0" style="525" hidden="1" customWidth="1"/>
    <col min="7190" max="7190" width="3.75" style="525" customWidth="1"/>
    <col min="7191" max="7191" width="11.125" style="525" bestFit="1" customWidth="1"/>
    <col min="7192" max="7424" width="10.625" style="525"/>
    <col min="7425" max="7432" width="0" style="525" hidden="1" customWidth="1"/>
    <col min="7433" max="7435" width="3.75" style="525" customWidth="1"/>
    <col min="7436" max="7436" width="12.75" style="525" customWidth="1"/>
    <col min="7437" max="7437" width="47.375" style="525" customWidth="1"/>
    <col min="7438" max="7441" width="0" style="525" hidden="1" customWidth="1"/>
    <col min="7442" max="7442" width="11.75" style="525" customWidth="1"/>
    <col min="7443" max="7443" width="6.375" style="525" bestFit="1" customWidth="1"/>
    <col min="7444" max="7444" width="11.75" style="525" customWidth="1"/>
    <col min="7445" max="7445" width="0" style="525" hidden="1" customWidth="1"/>
    <col min="7446" max="7446" width="3.75" style="525" customWidth="1"/>
    <col min="7447" max="7447" width="11.125" style="525" bestFit="1" customWidth="1"/>
    <col min="7448" max="7680" width="10.625" style="525"/>
    <col min="7681" max="7688" width="0" style="525" hidden="1" customWidth="1"/>
    <col min="7689" max="7691" width="3.75" style="525" customWidth="1"/>
    <col min="7692" max="7692" width="12.75" style="525" customWidth="1"/>
    <col min="7693" max="7693" width="47.375" style="525" customWidth="1"/>
    <col min="7694" max="7697" width="0" style="525" hidden="1" customWidth="1"/>
    <col min="7698" max="7698" width="11.75" style="525" customWidth="1"/>
    <col min="7699" max="7699" width="6.375" style="525" bestFit="1" customWidth="1"/>
    <col min="7700" max="7700" width="11.75" style="525" customWidth="1"/>
    <col min="7701" max="7701" width="0" style="525" hidden="1" customWidth="1"/>
    <col min="7702" max="7702" width="3.75" style="525" customWidth="1"/>
    <col min="7703" max="7703" width="11.125" style="525" bestFit="1" customWidth="1"/>
    <col min="7704" max="7936" width="10.625" style="525"/>
    <col min="7937" max="7944" width="0" style="525" hidden="1" customWidth="1"/>
    <col min="7945" max="7947" width="3.75" style="525" customWidth="1"/>
    <col min="7948" max="7948" width="12.75" style="525" customWidth="1"/>
    <col min="7949" max="7949" width="47.375" style="525" customWidth="1"/>
    <col min="7950" max="7953" width="0" style="525" hidden="1" customWidth="1"/>
    <col min="7954" max="7954" width="11.75" style="525" customWidth="1"/>
    <col min="7955" max="7955" width="6.375" style="525" bestFit="1" customWidth="1"/>
    <col min="7956" max="7956" width="11.75" style="525" customWidth="1"/>
    <col min="7957" max="7957" width="0" style="525" hidden="1" customWidth="1"/>
    <col min="7958" max="7958" width="3.75" style="525" customWidth="1"/>
    <col min="7959" max="7959" width="11.125" style="525" bestFit="1" customWidth="1"/>
    <col min="7960" max="8192" width="10.625" style="525"/>
    <col min="8193" max="8200" width="0" style="525" hidden="1" customWidth="1"/>
    <col min="8201" max="8203" width="3.75" style="525" customWidth="1"/>
    <col min="8204" max="8204" width="12.75" style="525" customWidth="1"/>
    <col min="8205" max="8205" width="47.375" style="525" customWidth="1"/>
    <col min="8206" max="8209" width="0" style="525" hidden="1" customWidth="1"/>
    <col min="8210" max="8210" width="11.75" style="525" customWidth="1"/>
    <col min="8211" max="8211" width="6.375" style="525" bestFit="1" customWidth="1"/>
    <col min="8212" max="8212" width="11.75" style="525" customWidth="1"/>
    <col min="8213" max="8213" width="0" style="525" hidden="1" customWidth="1"/>
    <col min="8214" max="8214" width="3.75" style="525" customWidth="1"/>
    <col min="8215" max="8215" width="11.125" style="525" bestFit="1" customWidth="1"/>
    <col min="8216" max="8448" width="10.625" style="525"/>
    <col min="8449" max="8456" width="0" style="525" hidden="1" customWidth="1"/>
    <col min="8457" max="8459" width="3.75" style="525" customWidth="1"/>
    <col min="8460" max="8460" width="12.75" style="525" customWidth="1"/>
    <col min="8461" max="8461" width="47.375" style="525" customWidth="1"/>
    <col min="8462" max="8465" width="0" style="525" hidden="1" customWidth="1"/>
    <col min="8466" max="8466" width="11.75" style="525" customWidth="1"/>
    <col min="8467" max="8467" width="6.375" style="525" bestFit="1" customWidth="1"/>
    <col min="8468" max="8468" width="11.75" style="525" customWidth="1"/>
    <col min="8469" max="8469" width="0" style="525" hidden="1" customWidth="1"/>
    <col min="8470" max="8470" width="3.75" style="525" customWidth="1"/>
    <col min="8471" max="8471" width="11.125" style="525" bestFit="1" customWidth="1"/>
    <col min="8472" max="8704" width="10.625" style="525"/>
    <col min="8705" max="8712" width="0" style="525" hidden="1" customWidth="1"/>
    <col min="8713" max="8715" width="3.75" style="525" customWidth="1"/>
    <col min="8716" max="8716" width="12.75" style="525" customWidth="1"/>
    <col min="8717" max="8717" width="47.375" style="525" customWidth="1"/>
    <col min="8718" max="8721" width="0" style="525" hidden="1" customWidth="1"/>
    <col min="8722" max="8722" width="11.75" style="525" customWidth="1"/>
    <col min="8723" max="8723" width="6.375" style="525" bestFit="1" customWidth="1"/>
    <col min="8724" max="8724" width="11.75" style="525" customWidth="1"/>
    <col min="8725" max="8725" width="0" style="525" hidden="1" customWidth="1"/>
    <col min="8726" max="8726" width="3.75" style="525" customWidth="1"/>
    <col min="8727" max="8727" width="11.125" style="525" bestFit="1" customWidth="1"/>
    <col min="8728" max="8960" width="10.625" style="525"/>
    <col min="8961" max="8968" width="0" style="525" hidden="1" customWidth="1"/>
    <col min="8969" max="8971" width="3.75" style="525" customWidth="1"/>
    <col min="8972" max="8972" width="12.75" style="525" customWidth="1"/>
    <col min="8973" max="8973" width="47.375" style="525" customWidth="1"/>
    <col min="8974" max="8977" width="0" style="525" hidden="1" customWidth="1"/>
    <col min="8978" max="8978" width="11.75" style="525" customWidth="1"/>
    <col min="8979" max="8979" width="6.375" style="525" bestFit="1" customWidth="1"/>
    <col min="8980" max="8980" width="11.75" style="525" customWidth="1"/>
    <col min="8981" max="8981" width="0" style="525" hidden="1" customWidth="1"/>
    <col min="8982" max="8982" width="3.75" style="525" customWidth="1"/>
    <col min="8983" max="8983" width="11.125" style="525" bestFit="1" customWidth="1"/>
    <col min="8984" max="9216" width="10.625" style="525"/>
    <col min="9217" max="9224" width="0" style="525" hidden="1" customWidth="1"/>
    <col min="9225" max="9227" width="3.75" style="525" customWidth="1"/>
    <col min="9228" max="9228" width="12.75" style="525" customWidth="1"/>
    <col min="9229" max="9229" width="47.375" style="525" customWidth="1"/>
    <col min="9230" max="9233" width="0" style="525" hidden="1" customWidth="1"/>
    <col min="9234" max="9234" width="11.75" style="525" customWidth="1"/>
    <col min="9235" max="9235" width="6.375" style="525" bestFit="1" customWidth="1"/>
    <col min="9236" max="9236" width="11.75" style="525" customWidth="1"/>
    <col min="9237" max="9237" width="0" style="525" hidden="1" customWidth="1"/>
    <col min="9238" max="9238" width="3.75" style="525" customWidth="1"/>
    <col min="9239" max="9239" width="11.125" style="525" bestFit="1" customWidth="1"/>
    <col min="9240" max="9472" width="10.625" style="525"/>
    <col min="9473" max="9480" width="0" style="525" hidden="1" customWidth="1"/>
    <col min="9481" max="9483" width="3.75" style="525" customWidth="1"/>
    <col min="9484" max="9484" width="12.75" style="525" customWidth="1"/>
    <col min="9485" max="9485" width="47.375" style="525" customWidth="1"/>
    <col min="9486" max="9489" width="0" style="525" hidden="1" customWidth="1"/>
    <col min="9490" max="9490" width="11.75" style="525" customWidth="1"/>
    <col min="9491" max="9491" width="6.375" style="525" bestFit="1" customWidth="1"/>
    <col min="9492" max="9492" width="11.75" style="525" customWidth="1"/>
    <col min="9493" max="9493" width="0" style="525" hidden="1" customWidth="1"/>
    <col min="9494" max="9494" width="3.75" style="525" customWidth="1"/>
    <col min="9495" max="9495" width="11.125" style="525" bestFit="1" customWidth="1"/>
    <col min="9496" max="9728" width="10.625" style="525"/>
    <col min="9729" max="9736" width="0" style="525" hidden="1" customWidth="1"/>
    <col min="9737" max="9739" width="3.75" style="525" customWidth="1"/>
    <col min="9740" max="9740" width="12.75" style="525" customWidth="1"/>
    <col min="9741" max="9741" width="47.375" style="525" customWidth="1"/>
    <col min="9742" max="9745" width="0" style="525" hidden="1" customWidth="1"/>
    <col min="9746" max="9746" width="11.75" style="525" customWidth="1"/>
    <col min="9747" max="9747" width="6.375" style="525" bestFit="1" customWidth="1"/>
    <col min="9748" max="9748" width="11.75" style="525" customWidth="1"/>
    <col min="9749" max="9749" width="0" style="525" hidden="1" customWidth="1"/>
    <col min="9750" max="9750" width="3.75" style="525" customWidth="1"/>
    <col min="9751" max="9751" width="11.125" style="525" bestFit="1" customWidth="1"/>
    <col min="9752" max="9984" width="10.625" style="525"/>
    <col min="9985" max="9992" width="0" style="525" hidden="1" customWidth="1"/>
    <col min="9993" max="9995" width="3.75" style="525" customWidth="1"/>
    <col min="9996" max="9996" width="12.75" style="525" customWidth="1"/>
    <col min="9997" max="9997" width="47.375" style="525" customWidth="1"/>
    <col min="9998" max="10001" width="0" style="525" hidden="1" customWidth="1"/>
    <col min="10002" max="10002" width="11.75" style="525" customWidth="1"/>
    <col min="10003" max="10003" width="6.375" style="525" bestFit="1" customWidth="1"/>
    <col min="10004" max="10004" width="11.75" style="525" customWidth="1"/>
    <col min="10005" max="10005" width="0" style="525" hidden="1" customWidth="1"/>
    <col min="10006" max="10006" width="3.75" style="525" customWidth="1"/>
    <col min="10007" max="10007" width="11.125" style="525" bestFit="1" customWidth="1"/>
    <col min="10008" max="10240" width="10.625" style="525"/>
    <col min="10241" max="10248" width="0" style="525" hidden="1" customWidth="1"/>
    <col min="10249" max="10251" width="3.75" style="525" customWidth="1"/>
    <col min="10252" max="10252" width="12.75" style="525" customWidth="1"/>
    <col min="10253" max="10253" width="47.375" style="525" customWidth="1"/>
    <col min="10254" max="10257" width="0" style="525" hidden="1" customWidth="1"/>
    <col min="10258" max="10258" width="11.75" style="525" customWidth="1"/>
    <col min="10259" max="10259" width="6.375" style="525" bestFit="1" customWidth="1"/>
    <col min="10260" max="10260" width="11.75" style="525" customWidth="1"/>
    <col min="10261" max="10261" width="0" style="525" hidden="1" customWidth="1"/>
    <col min="10262" max="10262" width="3.75" style="525" customWidth="1"/>
    <col min="10263" max="10263" width="11.125" style="525" bestFit="1" customWidth="1"/>
    <col min="10264" max="10496" width="10.625" style="525"/>
    <col min="10497" max="10504" width="0" style="525" hidden="1" customWidth="1"/>
    <col min="10505" max="10507" width="3.75" style="525" customWidth="1"/>
    <col min="10508" max="10508" width="12.75" style="525" customWidth="1"/>
    <col min="10509" max="10509" width="47.375" style="525" customWidth="1"/>
    <col min="10510" max="10513" width="0" style="525" hidden="1" customWidth="1"/>
    <col min="10514" max="10514" width="11.75" style="525" customWidth="1"/>
    <col min="10515" max="10515" width="6.375" style="525" bestFit="1" customWidth="1"/>
    <col min="10516" max="10516" width="11.75" style="525" customWidth="1"/>
    <col min="10517" max="10517" width="0" style="525" hidden="1" customWidth="1"/>
    <col min="10518" max="10518" width="3.75" style="525" customWidth="1"/>
    <col min="10519" max="10519" width="11.125" style="525" bestFit="1" customWidth="1"/>
    <col min="10520" max="10752" width="10.625" style="525"/>
    <col min="10753" max="10760" width="0" style="525" hidden="1" customWidth="1"/>
    <col min="10761" max="10763" width="3.75" style="525" customWidth="1"/>
    <col min="10764" max="10764" width="12.75" style="525" customWidth="1"/>
    <col min="10765" max="10765" width="47.375" style="525" customWidth="1"/>
    <col min="10766" max="10769" width="0" style="525" hidden="1" customWidth="1"/>
    <col min="10770" max="10770" width="11.75" style="525" customWidth="1"/>
    <col min="10771" max="10771" width="6.375" style="525" bestFit="1" customWidth="1"/>
    <col min="10772" max="10772" width="11.75" style="525" customWidth="1"/>
    <col min="10773" max="10773" width="0" style="525" hidden="1" customWidth="1"/>
    <col min="10774" max="10774" width="3.75" style="525" customWidth="1"/>
    <col min="10775" max="10775" width="11.125" style="525" bestFit="1" customWidth="1"/>
    <col min="10776" max="11008" width="10.625" style="525"/>
    <col min="11009" max="11016" width="0" style="525" hidden="1" customWidth="1"/>
    <col min="11017" max="11019" width="3.75" style="525" customWidth="1"/>
    <col min="11020" max="11020" width="12.75" style="525" customWidth="1"/>
    <col min="11021" max="11021" width="47.375" style="525" customWidth="1"/>
    <col min="11022" max="11025" width="0" style="525" hidden="1" customWidth="1"/>
    <col min="11026" max="11026" width="11.75" style="525" customWidth="1"/>
    <col min="11027" max="11027" width="6.375" style="525" bestFit="1" customWidth="1"/>
    <col min="11028" max="11028" width="11.75" style="525" customWidth="1"/>
    <col min="11029" max="11029" width="0" style="525" hidden="1" customWidth="1"/>
    <col min="11030" max="11030" width="3.75" style="525" customWidth="1"/>
    <col min="11031" max="11031" width="11.125" style="525" bestFit="1" customWidth="1"/>
    <col min="11032" max="11264" width="10.625" style="525"/>
    <col min="11265" max="11272" width="0" style="525" hidden="1" customWidth="1"/>
    <col min="11273" max="11275" width="3.75" style="525" customWidth="1"/>
    <col min="11276" max="11276" width="12.75" style="525" customWidth="1"/>
    <col min="11277" max="11277" width="47.375" style="525" customWidth="1"/>
    <col min="11278" max="11281" width="0" style="525" hidden="1" customWidth="1"/>
    <col min="11282" max="11282" width="11.75" style="525" customWidth="1"/>
    <col min="11283" max="11283" width="6.375" style="525" bestFit="1" customWidth="1"/>
    <col min="11284" max="11284" width="11.75" style="525" customWidth="1"/>
    <col min="11285" max="11285" width="0" style="525" hidden="1" customWidth="1"/>
    <col min="11286" max="11286" width="3.75" style="525" customWidth="1"/>
    <col min="11287" max="11287" width="11.125" style="525" bestFit="1" customWidth="1"/>
    <col min="11288" max="11520" width="10.625" style="525"/>
    <col min="11521" max="11528" width="0" style="525" hidden="1" customWidth="1"/>
    <col min="11529" max="11531" width="3.75" style="525" customWidth="1"/>
    <col min="11532" max="11532" width="12.75" style="525" customWidth="1"/>
    <col min="11533" max="11533" width="47.375" style="525" customWidth="1"/>
    <col min="11534" max="11537" width="0" style="525" hidden="1" customWidth="1"/>
    <col min="11538" max="11538" width="11.75" style="525" customWidth="1"/>
    <col min="11539" max="11539" width="6.375" style="525" bestFit="1" customWidth="1"/>
    <col min="11540" max="11540" width="11.75" style="525" customWidth="1"/>
    <col min="11541" max="11541" width="0" style="525" hidden="1" customWidth="1"/>
    <col min="11542" max="11542" width="3.75" style="525" customWidth="1"/>
    <col min="11543" max="11543" width="11.125" style="525" bestFit="1" customWidth="1"/>
    <col min="11544" max="11776" width="10.625" style="525"/>
    <col min="11777" max="11784" width="0" style="525" hidden="1" customWidth="1"/>
    <col min="11785" max="11787" width="3.75" style="525" customWidth="1"/>
    <col min="11788" max="11788" width="12.75" style="525" customWidth="1"/>
    <col min="11789" max="11789" width="47.375" style="525" customWidth="1"/>
    <col min="11790" max="11793" width="0" style="525" hidden="1" customWidth="1"/>
    <col min="11794" max="11794" width="11.75" style="525" customWidth="1"/>
    <col min="11795" max="11795" width="6.375" style="525" bestFit="1" customWidth="1"/>
    <col min="11796" max="11796" width="11.75" style="525" customWidth="1"/>
    <col min="11797" max="11797" width="0" style="525" hidden="1" customWidth="1"/>
    <col min="11798" max="11798" width="3.75" style="525" customWidth="1"/>
    <col min="11799" max="11799" width="11.125" style="525" bestFit="1" customWidth="1"/>
    <col min="11800" max="12032" width="10.625" style="525"/>
    <col min="12033" max="12040" width="0" style="525" hidden="1" customWidth="1"/>
    <col min="12041" max="12043" width="3.75" style="525" customWidth="1"/>
    <col min="12044" max="12044" width="12.75" style="525" customWidth="1"/>
    <col min="12045" max="12045" width="47.375" style="525" customWidth="1"/>
    <col min="12046" max="12049" width="0" style="525" hidden="1" customWidth="1"/>
    <col min="12050" max="12050" width="11.75" style="525" customWidth="1"/>
    <col min="12051" max="12051" width="6.375" style="525" bestFit="1" customWidth="1"/>
    <col min="12052" max="12052" width="11.75" style="525" customWidth="1"/>
    <col min="12053" max="12053" width="0" style="525" hidden="1" customWidth="1"/>
    <col min="12054" max="12054" width="3.75" style="525" customWidth="1"/>
    <col min="12055" max="12055" width="11.125" style="525" bestFit="1" customWidth="1"/>
    <col min="12056" max="12288" width="10.625" style="525"/>
    <col min="12289" max="12296" width="0" style="525" hidden="1" customWidth="1"/>
    <col min="12297" max="12299" width="3.75" style="525" customWidth="1"/>
    <col min="12300" max="12300" width="12.75" style="525" customWidth="1"/>
    <col min="12301" max="12301" width="47.375" style="525" customWidth="1"/>
    <col min="12302" max="12305" width="0" style="525" hidden="1" customWidth="1"/>
    <col min="12306" max="12306" width="11.75" style="525" customWidth="1"/>
    <col min="12307" max="12307" width="6.375" style="525" bestFit="1" customWidth="1"/>
    <col min="12308" max="12308" width="11.75" style="525" customWidth="1"/>
    <col min="12309" max="12309" width="0" style="525" hidden="1" customWidth="1"/>
    <col min="12310" max="12310" width="3.75" style="525" customWidth="1"/>
    <col min="12311" max="12311" width="11.125" style="525" bestFit="1" customWidth="1"/>
    <col min="12312" max="12544" width="10.625" style="525"/>
    <col min="12545" max="12552" width="0" style="525" hidden="1" customWidth="1"/>
    <col min="12553" max="12555" width="3.75" style="525" customWidth="1"/>
    <col min="12556" max="12556" width="12.75" style="525" customWidth="1"/>
    <col min="12557" max="12557" width="47.375" style="525" customWidth="1"/>
    <col min="12558" max="12561" width="0" style="525" hidden="1" customWidth="1"/>
    <col min="12562" max="12562" width="11.75" style="525" customWidth="1"/>
    <col min="12563" max="12563" width="6.375" style="525" bestFit="1" customWidth="1"/>
    <col min="12564" max="12564" width="11.75" style="525" customWidth="1"/>
    <col min="12565" max="12565" width="0" style="525" hidden="1" customWidth="1"/>
    <col min="12566" max="12566" width="3.75" style="525" customWidth="1"/>
    <col min="12567" max="12567" width="11.125" style="525" bestFit="1" customWidth="1"/>
    <col min="12568" max="12800" width="10.625" style="525"/>
    <col min="12801" max="12808" width="0" style="525" hidden="1" customWidth="1"/>
    <col min="12809" max="12811" width="3.75" style="525" customWidth="1"/>
    <col min="12812" max="12812" width="12.75" style="525" customWidth="1"/>
    <col min="12813" max="12813" width="47.375" style="525" customWidth="1"/>
    <col min="12814" max="12817" width="0" style="525" hidden="1" customWidth="1"/>
    <col min="12818" max="12818" width="11.75" style="525" customWidth="1"/>
    <col min="12819" max="12819" width="6.375" style="525" bestFit="1" customWidth="1"/>
    <col min="12820" max="12820" width="11.75" style="525" customWidth="1"/>
    <col min="12821" max="12821" width="0" style="525" hidden="1" customWidth="1"/>
    <col min="12822" max="12822" width="3.75" style="525" customWidth="1"/>
    <col min="12823" max="12823" width="11.125" style="525" bestFit="1" customWidth="1"/>
    <col min="12824" max="13056" width="10.625" style="525"/>
    <col min="13057" max="13064" width="0" style="525" hidden="1" customWidth="1"/>
    <col min="13065" max="13067" width="3.75" style="525" customWidth="1"/>
    <col min="13068" max="13068" width="12.75" style="525" customWidth="1"/>
    <col min="13069" max="13069" width="47.375" style="525" customWidth="1"/>
    <col min="13070" max="13073" width="0" style="525" hidden="1" customWidth="1"/>
    <col min="13074" max="13074" width="11.75" style="525" customWidth="1"/>
    <col min="13075" max="13075" width="6.375" style="525" bestFit="1" customWidth="1"/>
    <col min="13076" max="13076" width="11.75" style="525" customWidth="1"/>
    <col min="13077" max="13077" width="0" style="525" hidden="1" customWidth="1"/>
    <col min="13078" max="13078" width="3.75" style="525" customWidth="1"/>
    <col min="13079" max="13079" width="11.125" style="525" bestFit="1" customWidth="1"/>
    <col min="13080" max="13312" width="10.625" style="525"/>
    <col min="13313" max="13320" width="0" style="525" hidden="1" customWidth="1"/>
    <col min="13321" max="13323" width="3.75" style="525" customWidth="1"/>
    <col min="13324" max="13324" width="12.75" style="525" customWidth="1"/>
    <col min="13325" max="13325" width="47.375" style="525" customWidth="1"/>
    <col min="13326" max="13329" width="0" style="525" hidden="1" customWidth="1"/>
    <col min="13330" max="13330" width="11.75" style="525" customWidth="1"/>
    <col min="13331" max="13331" width="6.375" style="525" bestFit="1" customWidth="1"/>
    <col min="13332" max="13332" width="11.75" style="525" customWidth="1"/>
    <col min="13333" max="13333" width="0" style="525" hidden="1" customWidth="1"/>
    <col min="13334" max="13334" width="3.75" style="525" customWidth="1"/>
    <col min="13335" max="13335" width="11.125" style="525" bestFit="1" customWidth="1"/>
    <col min="13336" max="13568" width="10.625" style="525"/>
    <col min="13569" max="13576" width="0" style="525" hidden="1" customWidth="1"/>
    <col min="13577" max="13579" width="3.75" style="525" customWidth="1"/>
    <col min="13580" max="13580" width="12.75" style="525" customWidth="1"/>
    <col min="13581" max="13581" width="47.375" style="525" customWidth="1"/>
    <col min="13582" max="13585" width="0" style="525" hidden="1" customWidth="1"/>
    <col min="13586" max="13586" width="11.75" style="525" customWidth="1"/>
    <col min="13587" max="13587" width="6.375" style="525" bestFit="1" customWidth="1"/>
    <col min="13588" max="13588" width="11.75" style="525" customWidth="1"/>
    <col min="13589" max="13589" width="0" style="525" hidden="1" customWidth="1"/>
    <col min="13590" max="13590" width="3.75" style="525" customWidth="1"/>
    <col min="13591" max="13591" width="11.125" style="525" bestFit="1" customWidth="1"/>
    <col min="13592" max="13824" width="10.625" style="525"/>
    <col min="13825" max="13832" width="0" style="525" hidden="1" customWidth="1"/>
    <col min="13833" max="13835" width="3.75" style="525" customWidth="1"/>
    <col min="13836" max="13836" width="12.75" style="525" customWidth="1"/>
    <col min="13837" max="13837" width="47.375" style="525" customWidth="1"/>
    <col min="13838" max="13841" width="0" style="525" hidden="1" customWidth="1"/>
    <col min="13842" max="13842" width="11.75" style="525" customWidth="1"/>
    <col min="13843" max="13843" width="6.375" style="525" bestFit="1" customWidth="1"/>
    <col min="13844" max="13844" width="11.75" style="525" customWidth="1"/>
    <col min="13845" max="13845" width="0" style="525" hidden="1" customWidth="1"/>
    <col min="13846" max="13846" width="3.75" style="525" customWidth="1"/>
    <col min="13847" max="13847" width="11.125" style="525" bestFit="1" customWidth="1"/>
    <col min="13848" max="14080" width="10.625" style="525"/>
    <col min="14081" max="14088" width="0" style="525" hidden="1" customWidth="1"/>
    <col min="14089" max="14091" width="3.75" style="525" customWidth="1"/>
    <col min="14092" max="14092" width="12.75" style="525" customWidth="1"/>
    <col min="14093" max="14093" width="47.375" style="525" customWidth="1"/>
    <col min="14094" max="14097" width="0" style="525" hidden="1" customWidth="1"/>
    <col min="14098" max="14098" width="11.75" style="525" customWidth="1"/>
    <col min="14099" max="14099" width="6.375" style="525" bestFit="1" customWidth="1"/>
    <col min="14100" max="14100" width="11.75" style="525" customWidth="1"/>
    <col min="14101" max="14101" width="0" style="525" hidden="1" customWidth="1"/>
    <col min="14102" max="14102" width="3.75" style="525" customWidth="1"/>
    <col min="14103" max="14103" width="11.125" style="525" bestFit="1" customWidth="1"/>
    <col min="14104" max="14336" width="10.625" style="525"/>
    <col min="14337" max="14344" width="0" style="525" hidden="1" customWidth="1"/>
    <col min="14345" max="14347" width="3.75" style="525" customWidth="1"/>
    <col min="14348" max="14348" width="12.75" style="525" customWidth="1"/>
    <col min="14349" max="14349" width="47.375" style="525" customWidth="1"/>
    <col min="14350" max="14353" width="0" style="525" hidden="1" customWidth="1"/>
    <col min="14354" max="14354" width="11.75" style="525" customWidth="1"/>
    <col min="14355" max="14355" width="6.375" style="525" bestFit="1" customWidth="1"/>
    <col min="14356" max="14356" width="11.75" style="525" customWidth="1"/>
    <col min="14357" max="14357" width="0" style="525" hidden="1" customWidth="1"/>
    <col min="14358" max="14358" width="3.75" style="525" customWidth="1"/>
    <col min="14359" max="14359" width="11.125" style="525" bestFit="1" customWidth="1"/>
    <col min="14360" max="14592" width="10.625" style="525"/>
    <col min="14593" max="14600" width="0" style="525" hidden="1" customWidth="1"/>
    <col min="14601" max="14603" width="3.75" style="525" customWidth="1"/>
    <col min="14604" max="14604" width="12.75" style="525" customWidth="1"/>
    <col min="14605" max="14605" width="47.375" style="525" customWidth="1"/>
    <col min="14606" max="14609" width="0" style="525" hidden="1" customWidth="1"/>
    <col min="14610" max="14610" width="11.75" style="525" customWidth="1"/>
    <col min="14611" max="14611" width="6.375" style="525" bestFit="1" customWidth="1"/>
    <col min="14612" max="14612" width="11.75" style="525" customWidth="1"/>
    <col min="14613" max="14613" width="0" style="525" hidden="1" customWidth="1"/>
    <col min="14614" max="14614" width="3.75" style="525" customWidth="1"/>
    <col min="14615" max="14615" width="11.125" style="525" bestFit="1" customWidth="1"/>
    <col min="14616" max="14848" width="10.625" style="525"/>
    <col min="14849" max="14856" width="0" style="525" hidden="1" customWidth="1"/>
    <col min="14857" max="14859" width="3.75" style="525" customWidth="1"/>
    <col min="14860" max="14860" width="12.75" style="525" customWidth="1"/>
    <col min="14861" max="14861" width="47.375" style="525" customWidth="1"/>
    <col min="14862" max="14865" width="0" style="525" hidden="1" customWidth="1"/>
    <col min="14866" max="14866" width="11.75" style="525" customWidth="1"/>
    <col min="14867" max="14867" width="6.375" style="525" bestFit="1" customWidth="1"/>
    <col min="14868" max="14868" width="11.75" style="525" customWidth="1"/>
    <col min="14869" max="14869" width="0" style="525" hidden="1" customWidth="1"/>
    <col min="14870" max="14870" width="3.75" style="525" customWidth="1"/>
    <col min="14871" max="14871" width="11.125" style="525" bestFit="1" customWidth="1"/>
    <col min="14872" max="15104" width="10.625" style="525"/>
    <col min="15105" max="15112" width="0" style="525" hidden="1" customWidth="1"/>
    <col min="15113" max="15115" width="3.75" style="525" customWidth="1"/>
    <col min="15116" max="15116" width="12.75" style="525" customWidth="1"/>
    <col min="15117" max="15117" width="47.375" style="525" customWidth="1"/>
    <col min="15118" max="15121" width="0" style="525" hidden="1" customWidth="1"/>
    <col min="15122" max="15122" width="11.75" style="525" customWidth="1"/>
    <col min="15123" max="15123" width="6.375" style="525" bestFit="1" customWidth="1"/>
    <col min="15124" max="15124" width="11.75" style="525" customWidth="1"/>
    <col min="15125" max="15125" width="0" style="525" hidden="1" customWidth="1"/>
    <col min="15126" max="15126" width="3.75" style="525" customWidth="1"/>
    <col min="15127" max="15127" width="11.125" style="525" bestFit="1" customWidth="1"/>
    <col min="15128" max="15360" width="10.625" style="525"/>
    <col min="15361" max="15368" width="0" style="525" hidden="1" customWidth="1"/>
    <col min="15369" max="15371" width="3.75" style="525" customWidth="1"/>
    <col min="15372" max="15372" width="12.75" style="525" customWidth="1"/>
    <col min="15373" max="15373" width="47.375" style="525" customWidth="1"/>
    <col min="15374" max="15377" width="0" style="525" hidden="1" customWidth="1"/>
    <col min="15378" max="15378" width="11.75" style="525" customWidth="1"/>
    <col min="15379" max="15379" width="6.375" style="525" bestFit="1" customWidth="1"/>
    <col min="15380" max="15380" width="11.75" style="525" customWidth="1"/>
    <col min="15381" max="15381" width="0" style="525" hidden="1" customWidth="1"/>
    <col min="15382" max="15382" width="3.75" style="525" customWidth="1"/>
    <col min="15383" max="15383" width="11.125" style="525" bestFit="1" customWidth="1"/>
    <col min="15384" max="15616" width="10.625" style="525"/>
    <col min="15617" max="15624" width="0" style="525" hidden="1" customWidth="1"/>
    <col min="15625" max="15627" width="3.75" style="525" customWidth="1"/>
    <col min="15628" max="15628" width="12.75" style="525" customWidth="1"/>
    <col min="15629" max="15629" width="47.375" style="525" customWidth="1"/>
    <col min="15630" max="15633" width="0" style="525" hidden="1" customWidth="1"/>
    <col min="15634" max="15634" width="11.75" style="525" customWidth="1"/>
    <col min="15635" max="15635" width="6.375" style="525" bestFit="1" customWidth="1"/>
    <col min="15636" max="15636" width="11.75" style="525" customWidth="1"/>
    <col min="15637" max="15637" width="0" style="525" hidden="1" customWidth="1"/>
    <col min="15638" max="15638" width="3.75" style="525" customWidth="1"/>
    <col min="15639" max="15639" width="11.125" style="525" bestFit="1" customWidth="1"/>
    <col min="15640" max="15872" width="10.625" style="525"/>
    <col min="15873" max="15880" width="0" style="525" hidden="1" customWidth="1"/>
    <col min="15881" max="15883" width="3.75" style="525" customWidth="1"/>
    <col min="15884" max="15884" width="12.75" style="525" customWidth="1"/>
    <col min="15885" max="15885" width="47.375" style="525" customWidth="1"/>
    <col min="15886" max="15889" width="0" style="525" hidden="1" customWidth="1"/>
    <col min="15890" max="15890" width="11.75" style="525" customWidth="1"/>
    <col min="15891" max="15891" width="6.375" style="525" bestFit="1" customWidth="1"/>
    <col min="15892" max="15892" width="11.75" style="525" customWidth="1"/>
    <col min="15893" max="15893" width="0" style="525" hidden="1" customWidth="1"/>
    <col min="15894" max="15894" width="3.75" style="525" customWidth="1"/>
    <col min="15895" max="15895" width="11.125" style="525" bestFit="1" customWidth="1"/>
    <col min="15896" max="16128" width="10.625" style="525"/>
    <col min="16129" max="16136" width="0" style="525" hidden="1" customWidth="1"/>
    <col min="16137" max="16139" width="3.75" style="525" customWidth="1"/>
    <col min="16140" max="16140" width="12.75" style="525" customWidth="1"/>
    <col min="16141" max="16141" width="47.375" style="525" customWidth="1"/>
    <col min="16142" max="16145" width="0" style="525" hidden="1" customWidth="1"/>
    <col min="16146" max="16146" width="11.75" style="525" customWidth="1"/>
    <col min="16147" max="16147" width="6.375" style="525" bestFit="1" customWidth="1"/>
    <col min="16148" max="16148" width="11.75" style="525" customWidth="1"/>
    <col min="16149" max="16149" width="0" style="525" hidden="1" customWidth="1"/>
    <col min="16150" max="16150" width="3.75" style="525" customWidth="1"/>
    <col min="16151" max="16151" width="11.125" style="525" bestFit="1" customWidth="1"/>
    <col min="16152" max="16384" width="10.6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9" t="s">
        <v>658</v>
      </c>
      <c r="M5" s="1229"/>
      <c r="N5" s="1229"/>
      <c r="O5" s="1229"/>
      <c r="P5" s="1229"/>
      <c r="Q5" s="1229"/>
      <c r="R5" s="1229"/>
      <c r="S5" s="1229"/>
      <c r="T5" s="1229"/>
      <c r="U5" s="581"/>
    </row>
    <row r="6" spans="1:35" ht="3" customHeight="1">
      <c r="J6" s="531"/>
      <c r="K6" s="531"/>
      <c r="L6" s="526"/>
      <c r="M6" s="526"/>
      <c r="N6" s="526"/>
      <c r="O6" s="530"/>
      <c r="P6" s="530"/>
      <c r="Q6" s="530"/>
      <c r="R6" s="530"/>
      <c r="S6" s="530"/>
      <c r="T6" s="530"/>
      <c r="U6" s="526"/>
    </row>
    <row r="7" spans="1:35" s="572" customFormat="1" ht="34.200000000000003">
      <c r="A7" s="592"/>
      <c r="B7" s="592"/>
      <c r="C7" s="592"/>
      <c r="D7" s="592"/>
      <c r="E7" s="592"/>
      <c r="F7" s="592"/>
      <c r="G7" s="592"/>
      <c r="H7" s="592"/>
      <c r="L7" s="501"/>
      <c r="M7" s="619" t="s">
        <v>502</v>
      </c>
      <c r="N7" s="668"/>
      <c r="O7" s="1248" t="str">
        <f>IF(NameOrPr_ch="",IF(NameOrPr="","",NameOrPr),NameOrPr_ch)</f>
        <v>Департамент энергетики и тарифов Ивановской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600000000000001">
      <c r="A8" s="592"/>
      <c r="B8" s="592"/>
      <c r="C8" s="592"/>
      <c r="D8" s="592"/>
      <c r="E8" s="592"/>
      <c r="F8" s="592"/>
      <c r="G8" s="592"/>
      <c r="H8" s="592"/>
      <c r="L8" s="501"/>
      <c r="M8" s="619" t="s">
        <v>597</v>
      </c>
      <c r="N8" s="668"/>
      <c r="O8" s="1248" t="str">
        <f>IF(datePr_ch="",IF(datePr="","",datePr),datePr_ch)</f>
        <v>03.12.2021</v>
      </c>
      <c r="P8" s="1249"/>
      <c r="Q8" s="1249"/>
      <c r="R8" s="1249"/>
      <c r="S8" s="1249"/>
      <c r="T8" s="1250"/>
      <c r="U8" s="669"/>
      <c r="X8" s="592"/>
      <c r="Y8" s="592"/>
      <c r="Z8" s="592"/>
      <c r="AA8" s="592"/>
      <c r="AB8" s="592"/>
      <c r="AC8" s="592"/>
      <c r="AD8" s="592"/>
      <c r="AE8" s="592"/>
      <c r="AF8" s="592"/>
      <c r="AG8" s="592"/>
      <c r="AH8" s="592"/>
      <c r="AI8" s="592"/>
    </row>
    <row r="9" spans="1:35" s="572" customFormat="1" ht="18.600000000000001">
      <c r="A9" s="592"/>
      <c r="B9" s="592"/>
      <c r="C9" s="592"/>
      <c r="D9" s="592"/>
      <c r="E9" s="592"/>
      <c r="F9" s="592"/>
      <c r="G9" s="592"/>
      <c r="H9" s="592"/>
      <c r="L9" s="554"/>
      <c r="M9" s="619" t="s">
        <v>596</v>
      </c>
      <c r="N9" s="668"/>
      <c r="O9" s="1248" t="str">
        <f>IF(numberPr_ch="",IF(numberPr="","",numberPr),numberPr_ch)</f>
        <v>54-т/8</v>
      </c>
      <c r="P9" s="1249"/>
      <c r="Q9" s="1249"/>
      <c r="R9" s="1249"/>
      <c r="S9" s="1249"/>
      <c r="T9" s="1250"/>
      <c r="U9" s="669"/>
      <c r="X9" s="592"/>
      <c r="Y9" s="592"/>
      <c r="Z9" s="592"/>
      <c r="AA9" s="592"/>
      <c r="AB9" s="592"/>
      <c r="AC9" s="592"/>
      <c r="AD9" s="592"/>
      <c r="AE9" s="592"/>
      <c r="AF9" s="592"/>
      <c r="AG9" s="592"/>
      <c r="AH9" s="592"/>
      <c r="AI9" s="592"/>
    </row>
    <row r="10" spans="1:35" s="572" customFormat="1" ht="22.8">
      <c r="A10" s="592"/>
      <c r="B10" s="592"/>
      <c r="C10" s="592"/>
      <c r="D10" s="592"/>
      <c r="E10" s="592"/>
      <c r="F10" s="592"/>
      <c r="G10" s="592"/>
      <c r="H10" s="592"/>
      <c r="L10" s="554"/>
      <c r="M10" s="619" t="s">
        <v>501</v>
      </c>
      <c r="N10" s="668"/>
      <c r="O10" s="1248" t="str">
        <f>IF(IstPub_ch="",IF(IstPub="","",IstPub),IstPub_ch)</f>
        <v>На сайте Департамента энергетики и тарифов Ивановской области</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0"/>
      <c r="M11" s="1230"/>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52"/>
      <c r="P12" s="1252"/>
      <c r="Q12" s="1252"/>
      <c r="R12" s="1252"/>
      <c r="S12" s="1252"/>
      <c r="T12" s="1252"/>
      <c r="U12" s="1252"/>
    </row>
    <row r="13" spans="1:35" ht="14.25" customHeight="1">
      <c r="J13" s="531"/>
      <c r="K13" s="531"/>
      <c r="L13" s="1160" t="s">
        <v>454</v>
      </c>
      <c r="M13" s="1160"/>
      <c r="N13" s="1160"/>
      <c r="O13" s="1160"/>
      <c r="P13" s="1160"/>
      <c r="Q13" s="1160"/>
      <c r="R13" s="1160"/>
      <c r="S13" s="1160"/>
      <c r="T13" s="1160"/>
      <c r="U13" s="1160"/>
      <c r="V13" s="1160"/>
      <c r="W13" s="1160" t="s">
        <v>455</v>
      </c>
    </row>
    <row r="14" spans="1:35" ht="14.25" customHeight="1">
      <c r="J14" s="531"/>
      <c r="K14" s="531"/>
      <c r="L14" s="1213" t="s">
        <v>92</v>
      </c>
      <c r="M14" s="1213" t="s">
        <v>640</v>
      </c>
      <c r="N14" s="523"/>
      <c r="O14" s="1214" t="s">
        <v>642</v>
      </c>
      <c r="P14" s="1215"/>
      <c r="Q14" s="1215"/>
      <c r="R14" s="1215"/>
      <c r="S14" s="1215"/>
      <c r="T14" s="1216"/>
      <c r="U14" s="1224" t="s">
        <v>341</v>
      </c>
      <c r="V14" s="1210" t="s">
        <v>275</v>
      </c>
      <c r="W14" s="1160"/>
    </row>
    <row r="15" spans="1:35" ht="14.25" customHeight="1">
      <c r="J15" s="531"/>
      <c r="K15" s="531"/>
      <c r="L15" s="1213"/>
      <c r="M15" s="1213"/>
      <c r="N15" s="523"/>
      <c r="O15" s="1219" t="s">
        <v>622</v>
      </c>
      <c r="P15" s="1217"/>
      <c r="Q15" s="1218"/>
      <c r="R15" s="1222" t="s">
        <v>655</v>
      </c>
      <c r="S15" s="1222"/>
      <c r="T15" s="1223"/>
      <c r="U15" s="1225"/>
      <c r="V15" s="1211"/>
      <c r="W15" s="1160"/>
    </row>
    <row r="16" spans="1:35" ht="30" customHeight="1">
      <c r="J16" s="531"/>
      <c r="K16" s="531"/>
      <c r="L16" s="1213"/>
      <c r="M16" s="1213"/>
      <c r="N16" s="522"/>
      <c r="O16" s="1220"/>
      <c r="P16" s="537"/>
      <c r="Q16" s="537"/>
      <c r="R16" s="538" t="s">
        <v>274</v>
      </c>
      <c r="S16" s="1208" t="s">
        <v>273</v>
      </c>
      <c r="T16" s="1209"/>
      <c r="U16" s="1226"/>
      <c r="V16" s="1212"/>
      <c r="W16" s="1160"/>
    </row>
    <row r="17" spans="1:36">
      <c r="J17" s="531"/>
      <c r="K17" s="571">
        <v>1</v>
      </c>
      <c r="L17" s="649" t="s">
        <v>93</v>
      </c>
      <c r="M17" s="649" t="s">
        <v>49</v>
      </c>
      <c r="N17" s="670" t="s">
        <v>49</v>
      </c>
      <c r="O17" s="650">
        <f ca="1">OFFSET(O17,0,-1)+1</f>
        <v>3</v>
      </c>
      <c r="P17" s="651">
        <f ca="1">OFFSET(P17,0,-1)</f>
        <v>3</v>
      </c>
      <c r="Q17" s="651">
        <f ca="1">OFFSET(Q17,0,-1)</f>
        <v>3</v>
      </c>
      <c r="R17" s="650">
        <f ca="1">OFFSET(R17,0,-1)+1</f>
        <v>4</v>
      </c>
      <c r="S17" s="1231">
        <f ca="1">OFFSET(S17,0,-1)+1</f>
        <v>5</v>
      </c>
      <c r="T17" s="1231"/>
      <c r="U17" s="650">
        <f ca="1">OFFSET(U17,0,-2)+1</f>
        <v>6</v>
      </c>
      <c r="V17" s="651">
        <f ca="1">OFFSET(V17,0,-1)</f>
        <v>6</v>
      </c>
      <c r="W17" s="650">
        <f ca="1">OFFSET(W17,0,-1)+1</f>
        <v>7</v>
      </c>
    </row>
    <row r="18" spans="1:36" ht="22.8">
      <c r="A18" s="1232">
        <v>1</v>
      </c>
      <c r="B18" s="921"/>
      <c r="C18" s="921"/>
      <c r="D18" s="921"/>
      <c r="E18" s="922"/>
      <c r="F18" s="923"/>
      <c r="G18" s="921"/>
      <c r="H18" s="921"/>
      <c r="I18" s="924"/>
      <c r="J18" s="919"/>
      <c r="K18" s="928">
        <v>1</v>
      </c>
      <c r="L18" s="595">
        <f>mergeValue(A18)</f>
        <v>1</v>
      </c>
      <c r="M18" s="643" t="s">
        <v>20</v>
      </c>
      <c r="N18" s="582"/>
      <c r="O18" s="1245"/>
      <c r="P18" s="1245"/>
      <c r="Q18" s="1245"/>
      <c r="R18" s="1245"/>
      <c r="S18" s="1245"/>
      <c r="T18" s="1245"/>
      <c r="U18" s="1245"/>
      <c r="V18" s="1245"/>
      <c r="W18" s="632" t="s">
        <v>659</v>
      </c>
    </row>
    <row r="19" spans="1:36" ht="34.200000000000003">
      <c r="A19" s="1232"/>
      <c r="B19" s="1232">
        <v>1</v>
      </c>
      <c r="C19" s="921"/>
      <c r="D19" s="921"/>
      <c r="E19" s="923"/>
      <c r="F19" s="923"/>
      <c r="G19" s="921"/>
      <c r="H19" s="921"/>
      <c r="I19" s="918"/>
      <c r="J19" s="917"/>
      <c r="K19" s="928">
        <v>1</v>
      </c>
      <c r="L19" s="595" t="str">
        <f>mergeValue(A19) &amp;"."&amp; mergeValue(B19)</f>
        <v>1.1</v>
      </c>
      <c r="M19" s="548" t="s">
        <v>16</v>
      </c>
      <c r="N19" s="582"/>
      <c r="O19" s="1245"/>
      <c r="P19" s="1245"/>
      <c r="Q19" s="1245"/>
      <c r="R19" s="1245"/>
      <c r="S19" s="1245"/>
      <c r="T19" s="1245"/>
      <c r="U19" s="1245"/>
      <c r="V19" s="1245"/>
      <c r="W19" s="632" t="s">
        <v>477</v>
      </c>
    </row>
    <row r="20" spans="1:36" ht="22.8">
      <c r="A20" s="1232"/>
      <c r="B20" s="1232"/>
      <c r="C20" s="1232">
        <v>1</v>
      </c>
      <c r="D20" s="921"/>
      <c r="E20" s="923"/>
      <c r="F20" s="923"/>
      <c r="G20" s="921"/>
      <c r="H20" s="921"/>
      <c r="I20" s="925"/>
      <c r="J20" s="917"/>
      <c r="K20" s="928">
        <v>1</v>
      </c>
      <c r="L20" s="595" t="str">
        <f>mergeValue(A20) &amp;"."&amp; mergeValue(B20)&amp;"."&amp; mergeValue(C20)</f>
        <v>1.1.1</v>
      </c>
      <c r="M20" s="549" t="s">
        <v>7</v>
      </c>
      <c r="N20" s="582"/>
      <c r="O20" s="1245"/>
      <c r="P20" s="1245"/>
      <c r="Q20" s="1245"/>
      <c r="R20" s="1245"/>
      <c r="S20" s="1245"/>
      <c r="T20" s="1245"/>
      <c r="U20" s="1245"/>
      <c r="V20" s="1245"/>
      <c r="W20" s="632" t="s">
        <v>634</v>
      </c>
    </row>
    <row r="21" spans="1:36" ht="22.8">
      <c r="A21" s="1232"/>
      <c r="B21" s="1232"/>
      <c r="C21" s="1232"/>
      <c r="D21" s="1232">
        <v>1</v>
      </c>
      <c r="E21" s="923"/>
      <c r="F21" s="923"/>
      <c r="G21" s="921"/>
      <c r="H21" s="921"/>
      <c r="I21" s="1232">
        <v>1</v>
      </c>
      <c r="J21" s="917"/>
      <c r="K21" s="928">
        <v>1</v>
      </c>
      <c r="L21" s="595" t="str">
        <f>mergeValue(A21) &amp;"."&amp; mergeValue(B21)&amp;"."&amp; mergeValue(C21)&amp;"."&amp; mergeValue(D21)</f>
        <v>1.1.1.1</v>
      </c>
      <c r="M21" s="550" t="s">
        <v>22</v>
      </c>
      <c r="N21" s="582"/>
      <c r="O21" s="1245"/>
      <c r="P21" s="1245"/>
      <c r="Q21" s="1245"/>
      <c r="R21" s="1245"/>
      <c r="S21" s="1245"/>
      <c r="T21" s="1245"/>
      <c r="U21" s="1245"/>
      <c r="V21" s="1245"/>
      <c r="W21" s="632" t="s">
        <v>635</v>
      </c>
    </row>
    <row r="22" spans="1:36" ht="11.25" hidden="1" customHeight="1">
      <c r="A22" s="1232"/>
      <c r="B22" s="1232"/>
      <c r="C22" s="1232"/>
      <c r="D22" s="1232"/>
      <c r="E22" s="1232">
        <v>1</v>
      </c>
      <c r="F22" s="923"/>
      <c r="G22" s="921"/>
      <c r="H22" s="921"/>
      <c r="I22" s="1232"/>
      <c r="J22" s="923"/>
      <c r="K22" s="928">
        <v>1</v>
      </c>
      <c r="L22" s="595"/>
      <c r="M22" s="556"/>
      <c r="N22" s="583"/>
      <c r="O22" s="633"/>
      <c r="P22" s="633"/>
      <c r="Q22" s="633"/>
      <c r="R22" s="633"/>
      <c r="S22" s="633"/>
      <c r="T22" s="633"/>
      <c r="U22" s="595"/>
      <c r="V22" s="509"/>
      <c r="W22" s="561"/>
    </row>
    <row r="23" spans="1:36" ht="91.2">
      <c r="A23" s="1232"/>
      <c r="B23" s="1232"/>
      <c r="C23" s="1232"/>
      <c r="D23" s="1232"/>
      <c r="E23" s="1232"/>
      <c r="F23" s="1232">
        <v>1</v>
      </c>
      <c r="G23" s="921"/>
      <c r="H23" s="921"/>
      <c r="I23" s="1232"/>
      <c r="J23" s="1238"/>
      <c r="K23" s="928">
        <v>1</v>
      </c>
      <c r="L23" s="595" t="str">
        <f>mergeValue(A23) &amp;"."&amp; mergeValue(B23)&amp;"."&amp; mergeValue(C23)&amp;"."&amp; mergeValue(D23)&amp;"."&amp;  mergeValue(F23)</f>
        <v>1.1.1.1.1</v>
      </c>
      <c r="M23" s="556" t="s">
        <v>10</v>
      </c>
      <c r="N23" s="583"/>
      <c r="O23" s="1234"/>
      <c r="P23" s="1234"/>
      <c r="Q23" s="1234"/>
      <c r="R23" s="1234"/>
      <c r="S23" s="1234"/>
      <c r="T23" s="1234"/>
      <c r="U23" s="1234"/>
      <c r="V23" s="1234"/>
      <c r="W23" s="632" t="s">
        <v>636</v>
      </c>
      <c r="Y23" s="591" t="str">
        <f>strCheckUnique(Z23:Z26)</f>
        <v/>
      </c>
      <c r="AA23" s="591"/>
    </row>
    <row r="24" spans="1:36" ht="189" customHeight="1">
      <c r="A24" s="1232"/>
      <c r="B24" s="1232"/>
      <c r="C24" s="1232"/>
      <c r="D24" s="1232"/>
      <c r="E24" s="1232"/>
      <c r="F24" s="1232"/>
      <c r="G24" s="921">
        <v>1</v>
      </c>
      <c r="H24" s="921"/>
      <c r="I24" s="1232"/>
      <c r="J24" s="1238"/>
      <c r="K24" s="920"/>
      <c r="L24" s="595" t="str">
        <f>mergeValue(A24) &amp;"."&amp; mergeValue(B24)&amp;"."&amp; mergeValue(C24)&amp;"."&amp; mergeValue(D24)&amp;"."&amp;  mergeValue(F24)&amp;"."&amp;  mergeValue(G24)</f>
        <v>1.1.1.1.1.1</v>
      </c>
      <c r="M24" s="1071"/>
      <c r="N24" s="588"/>
      <c r="O24" s="564"/>
      <c r="P24" s="564"/>
      <c r="Q24" s="564"/>
      <c r="R24" s="1243"/>
      <c r="S24" s="1228" t="s">
        <v>84</v>
      </c>
      <c r="T24" s="1243"/>
      <c r="U24" s="1228" t="s">
        <v>85</v>
      </c>
      <c r="V24" s="539"/>
      <c r="W24" s="1203" t="s">
        <v>660</v>
      </c>
      <c r="X24" s="587" t="str">
        <f>strCheckDate(O25:V25)</f>
        <v/>
      </c>
      <c r="Y24" s="591"/>
      <c r="Z24" s="591" t="str">
        <f>IF(M24="","",M24 )</f>
        <v/>
      </c>
      <c r="AA24" s="591"/>
      <c r="AB24" s="591"/>
      <c r="AC24" s="591"/>
    </row>
    <row r="25" spans="1:36" ht="11.25" hidden="1" customHeight="1">
      <c r="A25" s="1232"/>
      <c r="B25" s="1232"/>
      <c r="C25" s="1232"/>
      <c r="D25" s="1232"/>
      <c r="E25" s="1232"/>
      <c r="F25" s="1232"/>
      <c r="G25" s="921"/>
      <c r="H25" s="921"/>
      <c r="I25" s="1232"/>
      <c r="J25" s="1238"/>
      <c r="K25" s="928">
        <v>1</v>
      </c>
      <c r="L25" s="602"/>
      <c r="M25" s="648"/>
      <c r="N25" s="588"/>
      <c r="O25" s="564"/>
      <c r="P25" s="564"/>
      <c r="Q25" s="586" t="str">
        <f>R24 &amp; "-" &amp; T24</f>
        <v>-</v>
      </c>
      <c r="R25" s="1243"/>
      <c r="S25" s="1228"/>
      <c r="T25" s="1243"/>
      <c r="U25" s="1228"/>
      <c r="V25" s="539"/>
      <c r="W25" s="1204"/>
      <c r="Y25" s="591"/>
      <c r="Z25" s="591"/>
      <c r="AA25" s="591"/>
      <c r="AB25" s="591"/>
      <c r="AC25" s="591"/>
    </row>
    <row r="26" spans="1:36" s="524" customFormat="1" ht="15" customHeight="1">
      <c r="A26" s="1232"/>
      <c r="B26" s="1232"/>
      <c r="C26" s="1232"/>
      <c r="D26" s="1232"/>
      <c r="E26" s="1232"/>
      <c r="F26" s="1232"/>
      <c r="G26" s="921"/>
      <c r="H26" s="921"/>
      <c r="I26" s="1232"/>
      <c r="J26" s="1238"/>
      <c r="K26" s="928">
        <v>1</v>
      </c>
      <c r="L26" s="540"/>
      <c r="M26" s="558" t="s">
        <v>25</v>
      </c>
      <c r="N26" s="553"/>
      <c r="O26" s="547"/>
      <c r="P26" s="547"/>
      <c r="Q26" s="547"/>
      <c r="R26" s="575"/>
      <c r="S26" s="566"/>
      <c r="T26" s="565"/>
      <c r="U26" s="553"/>
      <c r="V26" s="562"/>
      <c r="W26" s="1205"/>
      <c r="X26" s="589"/>
      <c r="Y26" s="589"/>
      <c r="Z26" s="589"/>
      <c r="AA26" s="589"/>
      <c r="AB26" s="589"/>
      <c r="AC26" s="589"/>
      <c r="AD26" s="589"/>
      <c r="AE26" s="589"/>
      <c r="AF26" s="589"/>
      <c r="AG26" s="589"/>
      <c r="AH26" s="589"/>
      <c r="AI26" s="589"/>
    </row>
    <row r="27" spans="1:36" s="524" customFormat="1" ht="15" customHeight="1">
      <c r="A27" s="1232"/>
      <c r="B27" s="1232"/>
      <c r="C27" s="1232"/>
      <c r="D27" s="1232"/>
      <c r="E27" s="1232"/>
      <c r="F27" s="923"/>
      <c r="G27" s="923"/>
      <c r="H27" s="921"/>
      <c r="I27" s="123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2"/>
      <c r="B28" s="1232"/>
      <c r="C28" s="1232"/>
      <c r="D28" s="1232"/>
      <c r="E28" s="923"/>
      <c r="F28" s="923"/>
      <c r="G28" s="923"/>
      <c r="H28" s="921"/>
      <c r="I28" s="123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2"/>
      <c r="B29" s="1232"/>
      <c r="C29" s="123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2"/>
      <c r="B30" s="123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661</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625" defaultRowHeight="13.8"/>
  <cols>
    <col min="1" max="1" width="3.75" style="593" hidden="1" customWidth="1"/>
    <col min="2" max="4" width="3.75" style="587" hidden="1" customWidth="1"/>
    <col min="5" max="5" width="3.75" style="532" customWidth="1"/>
    <col min="6" max="6" width="9.75" style="525" customWidth="1"/>
    <col min="7" max="7" width="37.75" style="525" customWidth="1"/>
    <col min="8" max="8" width="66.875" style="525" customWidth="1"/>
    <col min="9" max="9" width="115.75" style="525" customWidth="1"/>
    <col min="10" max="11" width="10.625" style="587"/>
    <col min="12" max="12" width="11.125" style="587" customWidth="1"/>
    <col min="13" max="20" width="10.625" style="587"/>
    <col min="21" max="16384" width="10.625" style="525"/>
  </cols>
  <sheetData>
    <row r="1" spans="1:20" ht="3" customHeight="1">
      <c r="A1" s="593" t="s">
        <v>69</v>
      </c>
    </row>
    <row r="2" spans="1:20" ht="22.2">
      <c r="F2" s="1197" t="s">
        <v>491</v>
      </c>
      <c r="G2" s="1198"/>
      <c r="H2" s="1199"/>
      <c r="I2" s="642"/>
    </row>
    <row r="3" spans="1:20" ht="3" customHeight="1"/>
    <row r="4" spans="1:20" s="572" customFormat="1" ht="11.4">
      <c r="A4" s="592"/>
      <c r="B4" s="592"/>
      <c r="C4" s="592"/>
      <c r="D4" s="592"/>
      <c r="F4" s="1160" t="s">
        <v>454</v>
      </c>
      <c r="G4" s="1160"/>
      <c r="H4" s="1160"/>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600000000000001">
      <c r="A7" s="592"/>
      <c r="B7" s="592"/>
      <c r="C7" s="592"/>
      <c r="D7" s="592"/>
      <c r="F7" s="618">
        <v>1</v>
      </c>
      <c r="G7" s="634" t="s">
        <v>492</v>
      </c>
      <c r="H7" s="606" t="str">
        <f>IF(dateCh="","",dateCh)</f>
        <v>14.12.2021</v>
      </c>
      <c r="I7" s="583" t="s">
        <v>493</v>
      </c>
      <c r="J7" s="617"/>
      <c r="K7" s="592"/>
      <c r="L7" s="592"/>
      <c r="M7" s="592"/>
      <c r="N7" s="592"/>
      <c r="O7" s="592"/>
      <c r="P7" s="592"/>
      <c r="Q7" s="592"/>
      <c r="R7" s="592"/>
      <c r="S7" s="592"/>
      <c r="T7" s="592"/>
    </row>
    <row r="8" spans="1:20" s="572" customFormat="1" ht="45.6">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8">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8">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600000000000001">
      <c r="A11" s="1201"/>
      <c r="B11" s="1201">
        <v>1</v>
      </c>
      <c r="C11" s="625"/>
      <c r="D11" s="625"/>
      <c r="F11" s="618" t="str">
        <f>"4."&amp;mergeValue(A11) &amp;"."&amp;mergeValue(B11)</f>
        <v>4.1.1</v>
      </c>
      <c r="G11" s="613" t="s">
        <v>593</v>
      </c>
      <c r="H11" s="606" t="str">
        <f>IF(region_name="","",region_name)</f>
        <v>Ивановская область</v>
      </c>
      <c r="I11" s="583" t="s">
        <v>499</v>
      </c>
      <c r="J11" s="617"/>
      <c r="K11" s="592"/>
      <c r="L11" s="592"/>
      <c r="M11" s="592"/>
      <c r="N11" s="592"/>
      <c r="O11" s="592"/>
      <c r="P11" s="592"/>
      <c r="Q11" s="592"/>
      <c r="R11" s="592"/>
      <c r="S11" s="592"/>
      <c r="T11" s="592"/>
    </row>
    <row r="12" spans="1:20" s="572" customFormat="1" ht="22.8">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600000000000001">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600000000000001">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600000000000001">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600000000000001">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625" defaultRowHeight="13.8"/>
  <cols>
    <col min="1" max="6" width="10.625" style="478" hidden="1" customWidth="1"/>
    <col min="7" max="8" width="9.125" style="485" hidden="1" customWidth="1"/>
    <col min="9" max="9" width="3.75" style="485" customWidth="1"/>
    <col min="10" max="11" width="3.75" style="484" customWidth="1"/>
    <col min="12" max="12" width="12.75" style="478" customWidth="1"/>
    <col min="13" max="13" width="44.75" style="478" customWidth="1"/>
    <col min="14" max="14" width="2.125" style="478" hidden="1" customWidth="1"/>
    <col min="15" max="17" width="23.75" style="478" hidden="1" customWidth="1"/>
    <col min="18" max="18" width="11.75" style="478" customWidth="1"/>
    <col min="19" max="19" width="3.75" style="478" customWidth="1"/>
    <col min="20" max="20" width="11.75" style="478" customWidth="1"/>
    <col min="21" max="21" width="8.625" style="478" hidden="1" customWidth="1"/>
    <col min="22" max="22" width="4.75" style="478" customWidth="1"/>
    <col min="23" max="23" width="115.75" style="478" customWidth="1"/>
    <col min="24" max="26" width="10.625" style="502"/>
    <col min="27" max="27" width="10.125" style="502" customWidth="1"/>
    <col min="28" max="34" width="10.625" style="502"/>
    <col min="35" max="256" width="10.625" style="478"/>
    <col min="257" max="264" width="0" style="478" hidden="1" customWidth="1"/>
    <col min="265" max="267" width="3.75" style="478" customWidth="1"/>
    <col min="268" max="268" width="12.75" style="478" customWidth="1"/>
    <col min="269" max="269" width="47.375" style="478" customWidth="1"/>
    <col min="270" max="273" width="0" style="478" hidden="1" customWidth="1"/>
    <col min="274" max="274" width="11.75" style="478" customWidth="1"/>
    <col min="275" max="275" width="6.375" style="478" bestFit="1" customWidth="1"/>
    <col min="276" max="276" width="11.75" style="478" customWidth="1"/>
    <col min="277" max="277" width="0" style="478" hidden="1" customWidth="1"/>
    <col min="278" max="278" width="3.75" style="478" customWidth="1"/>
    <col min="279" max="279" width="11.125" style="478" bestFit="1" customWidth="1"/>
    <col min="280" max="282" width="10.625" style="478"/>
    <col min="283" max="283" width="10.125" style="478" customWidth="1"/>
    <col min="284" max="512" width="10.625" style="478"/>
    <col min="513" max="520" width="0" style="478" hidden="1" customWidth="1"/>
    <col min="521" max="523" width="3.75" style="478" customWidth="1"/>
    <col min="524" max="524" width="12.75" style="478" customWidth="1"/>
    <col min="525" max="525" width="47.375" style="478" customWidth="1"/>
    <col min="526" max="529" width="0" style="478" hidden="1" customWidth="1"/>
    <col min="530" max="530" width="11.75" style="478" customWidth="1"/>
    <col min="531" max="531" width="6.375" style="478" bestFit="1" customWidth="1"/>
    <col min="532" max="532" width="11.75" style="478" customWidth="1"/>
    <col min="533" max="533" width="0" style="478" hidden="1" customWidth="1"/>
    <col min="534" max="534" width="3.75" style="478" customWidth="1"/>
    <col min="535" max="535" width="11.125" style="478" bestFit="1" customWidth="1"/>
    <col min="536" max="538" width="10.625" style="478"/>
    <col min="539" max="539" width="10.125" style="478" customWidth="1"/>
    <col min="540" max="768" width="10.625" style="478"/>
    <col min="769" max="776" width="0" style="478" hidden="1" customWidth="1"/>
    <col min="777" max="779" width="3.75" style="478" customWidth="1"/>
    <col min="780" max="780" width="12.75" style="478" customWidth="1"/>
    <col min="781" max="781" width="47.375" style="478" customWidth="1"/>
    <col min="782" max="785" width="0" style="478" hidden="1" customWidth="1"/>
    <col min="786" max="786" width="11.75" style="478" customWidth="1"/>
    <col min="787" max="787" width="6.375" style="478" bestFit="1" customWidth="1"/>
    <col min="788" max="788" width="11.75" style="478" customWidth="1"/>
    <col min="789" max="789" width="0" style="478" hidden="1" customWidth="1"/>
    <col min="790" max="790" width="3.75" style="478" customWidth="1"/>
    <col min="791" max="791" width="11.125" style="478" bestFit="1" customWidth="1"/>
    <col min="792" max="794" width="10.625" style="478"/>
    <col min="795" max="795" width="10.125" style="478" customWidth="1"/>
    <col min="796" max="1024" width="10.625" style="478"/>
    <col min="1025" max="1032" width="0" style="478" hidden="1" customWidth="1"/>
    <col min="1033" max="1035" width="3.75" style="478" customWidth="1"/>
    <col min="1036" max="1036" width="12.75" style="478" customWidth="1"/>
    <col min="1037" max="1037" width="47.375" style="478" customWidth="1"/>
    <col min="1038" max="1041" width="0" style="478" hidden="1" customWidth="1"/>
    <col min="1042" max="1042" width="11.75" style="478" customWidth="1"/>
    <col min="1043" max="1043" width="6.375" style="478" bestFit="1" customWidth="1"/>
    <col min="1044" max="1044" width="11.75" style="478" customWidth="1"/>
    <col min="1045" max="1045" width="0" style="478" hidden="1" customWidth="1"/>
    <col min="1046" max="1046" width="3.75" style="478" customWidth="1"/>
    <col min="1047" max="1047" width="11.125" style="478" bestFit="1" customWidth="1"/>
    <col min="1048" max="1050" width="10.625" style="478"/>
    <col min="1051" max="1051" width="10.125" style="478" customWidth="1"/>
    <col min="1052" max="1280" width="10.625" style="478"/>
    <col min="1281" max="1288" width="0" style="478" hidden="1" customWidth="1"/>
    <col min="1289" max="1291" width="3.75" style="478" customWidth="1"/>
    <col min="1292" max="1292" width="12.75" style="478" customWidth="1"/>
    <col min="1293" max="1293" width="47.375" style="478" customWidth="1"/>
    <col min="1294" max="1297" width="0" style="478" hidden="1" customWidth="1"/>
    <col min="1298" max="1298" width="11.75" style="478" customWidth="1"/>
    <col min="1299" max="1299" width="6.375" style="478" bestFit="1" customWidth="1"/>
    <col min="1300" max="1300" width="11.75" style="478" customWidth="1"/>
    <col min="1301" max="1301" width="0" style="478" hidden="1" customWidth="1"/>
    <col min="1302" max="1302" width="3.75" style="478" customWidth="1"/>
    <col min="1303" max="1303" width="11.125" style="478" bestFit="1" customWidth="1"/>
    <col min="1304" max="1306" width="10.625" style="478"/>
    <col min="1307" max="1307" width="10.125" style="478" customWidth="1"/>
    <col min="1308" max="1536" width="10.625" style="478"/>
    <col min="1537" max="1544" width="0" style="478" hidden="1" customWidth="1"/>
    <col min="1545" max="1547" width="3.75" style="478" customWidth="1"/>
    <col min="1548" max="1548" width="12.75" style="478" customWidth="1"/>
    <col min="1549" max="1549" width="47.375" style="478" customWidth="1"/>
    <col min="1550" max="1553" width="0" style="478" hidden="1" customWidth="1"/>
    <col min="1554" max="1554" width="11.75" style="478" customWidth="1"/>
    <col min="1555" max="1555" width="6.375" style="478" bestFit="1" customWidth="1"/>
    <col min="1556" max="1556" width="11.75" style="478" customWidth="1"/>
    <col min="1557" max="1557" width="0" style="478" hidden="1" customWidth="1"/>
    <col min="1558" max="1558" width="3.75" style="478" customWidth="1"/>
    <col min="1559" max="1559" width="11.125" style="478" bestFit="1" customWidth="1"/>
    <col min="1560" max="1562" width="10.625" style="478"/>
    <col min="1563" max="1563" width="10.125" style="478" customWidth="1"/>
    <col min="1564" max="1792" width="10.625" style="478"/>
    <col min="1793" max="1800" width="0" style="478" hidden="1" customWidth="1"/>
    <col min="1801" max="1803" width="3.75" style="478" customWidth="1"/>
    <col min="1804" max="1804" width="12.75" style="478" customWidth="1"/>
    <col min="1805" max="1805" width="47.375" style="478" customWidth="1"/>
    <col min="1806" max="1809" width="0" style="478" hidden="1" customWidth="1"/>
    <col min="1810" max="1810" width="11.75" style="478" customWidth="1"/>
    <col min="1811" max="1811" width="6.375" style="478" bestFit="1" customWidth="1"/>
    <col min="1812" max="1812" width="11.75" style="478" customWidth="1"/>
    <col min="1813" max="1813" width="0" style="478" hidden="1" customWidth="1"/>
    <col min="1814" max="1814" width="3.75" style="478" customWidth="1"/>
    <col min="1815" max="1815" width="11.125" style="478" bestFit="1" customWidth="1"/>
    <col min="1816" max="1818" width="10.625" style="478"/>
    <col min="1819" max="1819" width="10.125" style="478" customWidth="1"/>
    <col min="1820" max="2048" width="10.625" style="478"/>
    <col min="2049" max="2056" width="0" style="478" hidden="1" customWidth="1"/>
    <col min="2057" max="2059" width="3.75" style="478" customWidth="1"/>
    <col min="2060" max="2060" width="12.75" style="478" customWidth="1"/>
    <col min="2061" max="2061" width="47.375" style="478" customWidth="1"/>
    <col min="2062" max="2065" width="0" style="478" hidden="1" customWidth="1"/>
    <col min="2066" max="2066" width="11.75" style="478" customWidth="1"/>
    <col min="2067" max="2067" width="6.375" style="478" bestFit="1" customWidth="1"/>
    <col min="2068" max="2068" width="11.75" style="478" customWidth="1"/>
    <col min="2069" max="2069" width="0" style="478" hidden="1" customWidth="1"/>
    <col min="2070" max="2070" width="3.75" style="478" customWidth="1"/>
    <col min="2071" max="2071" width="11.125" style="478" bestFit="1" customWidth="1"/>
    <col min="2072" max="2074" width="10.625" style="478"/>
    <col min="2075" max="2075" width="10.125" style="478" customWidth="1"/>
    <col min="2076" max="2304" width="10.625" style="478"/>
    <col min="2305" max="2312" width="0" style="478" hidden="1" customWidth="1"/>
    <col min="2313" max="2315" width="3.75" style="478" customWidth="1"/>
    <col min="2316" max="2316" width="12.75" style="478" customWidth="1"/>
    <col min="2317" max="2317" width="47.375" style="478" customWidth="1"/>
    <col min="2318" max="2321" width="0" style="478" hidden="1" customWidth="1"/>
    <col min="2322" max="2322" width="11.75" style="478" customWidth="1"/>
    <col min="2323" max="2323" width="6.375" style="478" bestFit="1" customWidth="1"/>
    <col min="2324" max="2324" width="11.75" style="478" customWidth="1"/>
    <col min="2325" max="2325" width="0" style="478" hidden="1" customWidth="1"/>
    <col min="2326" max="2326" width="3.75" style="478" customWidth="1"/>
    <col min="2327" max="2327" width="11.125" style="478" bestFit="1" customWidth="1"/>
    <col min="2328" max="2330" width="10.625" style="478"/>
    <col min="2331" max="2331" width="10.125" style="478" customWidth="1"/>
    <col min="2332" max="2560" width="10.625" style="478"/>
    <col min="2561" max="2568" width="0" style="478" hidden="1" customWidth="1"/>
    <col min="2569" max="2571" width="3.75" style="478" customWidth="1"/>
    <col min="2572" max="2572" width="12.75" style="478" customWidth="1"/>
    <col min="2573" max="2573" width="47.375" style="478" customWidth="1"/>
    <col min="2574" max="2577" width="0" style="478" hidden="1" customWidth="1"/>
    <col min="2578" max="2578" width="11.75" style="478" customWidth="1"/>
    <col min="2579" max="2579" width="6.375" style="478" bestFit="1" customWidth="1"/>
    <col min="2580" max="2580" width="11.75" style="478" customWidth="1"/>
    <col min="2581" max="2581" width="0" style="478" hidden="1" customWidth="1"/>
    <col min="2582" max="2582" width="3.75" style="478" customWidth="1"/>
    <col min="2583" max="2583" width="11.125" style="478" bestFit="1" customWidth="1"/>
    <col min="2584" max="2586" width="10.625" style="478"/>
    <col min="2587" max="2587" width="10.125" style="478" customWidth="1"/>
    <col min="2588" max="2816" width="10.625" style="478"/>
    <col min="2817" max="2824" width="0" style="478" hidden="1" customWidth="1"/>
    <col min="2825" max="2827" width="3.75" style="478" customWidth="1"/>
    <col min="2828" max="2828" width="12.75" style="478" customWidth="1"/>
    <col min="2829" max="2829" width="47.375" style="478" customWidth="1"/>
    <col min="2830" max="2833" width="0" style="478" hidden="1" customWidth="1"/>
    <col min="2834" max="2834" width="11.75" style="478" customWidth="1"/>
    <col min="2835" max="2835" width="6.375" style="478" bestFit="1" customWidth="1"/>
    <col min="2836" max="2836" width="11.75" style="478" customWidth="1"/>
    <col min="2837" max="2837" width="0" style="478" hidden="1" customWidth="1"/>
    <col min="2838" max="2838" width="3.75" style="478" customWidth="1"/>
    <col min="2839" max="2839" width="11.125" style="478" bestFit="1" customWidth="1"/>
    <col min="2840" max="2842" width="10.625" style="478"/>
    <col min="2843" max="2843" width="10.125" style="478" customWidth="1"/>
    <col min="2844" max="3072" width="10.625" style="478"/>
    <col min="3073" max="3080" width="0" style="478" hidden="1" customWidth="1"/>
    <col min="3081" max="3083" width="3.75" style="478" customWidth="1"/>
    <col min="3084" max="3084" width="12.75" style="478" customWidth="1"/>
    <col min="3085" max="3085" width="47.375" style="478" customWidth="1"/>
    <col min="3086" max="3089" width="0" style="478" hidden="1" customWidth="1"/>
    <col min="3090" max="3090" width="11.75" style="478" customWidth="1"/>
    <col min="3091" max="3091" width="6.375" style="478" bestFit="1" customWidth="1"/>
    <col min="3092" max="3092" width="11.75" style="478" customWidth="1"/>
    <col min="3093" max="3093" width="0" style="478" hidden="1" customWidth="1"/>
    <col min="3094" max="3094" width="3.75" style="478" customWidth="1"/>
    <col min="3095" max="3095" width="11.125" style="478" bestFit="1" customWidth="1"/>
    <col min="3096" max="3098" width="10.625" style="478"/>
    <col min="3099" max="3099" width="10.125" style="478" customWidth="1"/>
    <col min="3100" max="3328" width="10.625" style="478"/>
    <col min="3329" max="3336" width="0" style="478" hidden="1" customWidth="1"/>
    <col min="3337" max="3339" width="3.75" style="478" customWidth="1"/>
    <col min="3340" max="3340" width="12.75" style="478" customWidth="1"/>
    <col min="3341" max="3341" width="47.375" style="478" customWidth="1"/>
    <col min="3342" max="3345" width="0" style="478" hidden="1" customWidth="1"/>
    <col min="3346" max="3346" width="11.75" style="478" customWidth="1"/>
    <col min="3347" max="3347" width="6.375" style="478" bestFit="1" customWidth="1"/>
    <col min="3348" max="3348" width="11.75" style="478" customWidth="1"/>
    <col min="3349" max="3349" width="0" style="478" hidden="1" customWidth="1"/>
    <col min="3350" max="3350" width="3.75" style="478" customWidth="1"/>
    <col min="3351" max="3351" width="11.125" style="478" bestFit="1" customWidth="1"/>
    <col min="3352" max="3354" width="10.625" style="478"/>
    <col min="3355" max="3355" width="10.125" style="478" customWidth="1"/>
    <col min="3356" max="3584" width="10.625" style="478"/>
    <col min="3585" max="3592" width="0" style="478" hidden="1" customWidth="1"/>
    <col min="3593" max="3595" width="3.75" style="478" customWidth="1"/>
    <col min="3596" max="3596" width="12.75" style="478" customWidth="1"/>
    <col min="3597" max="3597" width="47.375" style="478" customWidth="1"/>
    <col min="3598" max="3601" width="0" style="478" hidden="1" customWidth="1"/>
    <col min="3602" max="3602" width="11.75" style="478" customWidth="1"/>
    <col min="3603" max="3603" width="6.375" style="478" bestFit="1" customWidth="1"/>
    <col min="3604" max="3604" width="11.75" style="478" customWidth="1"/>
    <col min="3605" max="3605" width="0" style="478" hidden="1" customWidth="1"/>
    <col min="3606" max="3606" width="3.75" style="478" customWidth="1"/>
    <col min="3607" max="3607" width="11.125" style="478" bestFit="1" customWidth="1"/>
    <col min="3608" max="3610" width="10.625" style="478"/>
    <col min="3611" max="3611" width="10.125" style="478" customWidth="1"/>
    <col min="3612" max="3840" width="10.625" style="478"/>
    <col min="3841" max="3848" width="0" style="478" hidden="1" customWidth="1"/>
    <col min="3849" max="3851" width="3.75" style="478" customWidth="1"/>
    <col min="3852" max="3852" width="12.75" style="478" customWidth="1"/>
    <col min="3853" max="3853" width="47.375" style="478" customWidth="1"/>
    <col min="3854" max="3857" width="0" style="478" hidden="1" customWidth="1"/>
    <col min="3858" max="3858" width="11.75" style="478" customWidth="1"/>
    <col min="3859" max="3859" width="6.375" style="478" bestFit="1" customWidth="1"/>
    <col min="3860" max="3860" width="11.75" style="478" customWidth="1"/>
    <col min="3861" max="3861" width="0" style="478" hidden="1" customWidth="1"/>
    <col min="3862" max="3862" width="3.75" style="478" customWidth="1"/>
    <col min="3863" max="3863" width="11.125" style="478" bestFit="1" customWidth="1"/>
    <col min="3864" max="3866" width="10.625" style="478"/>
    <col min="3867" max="3867" width="10.125" style="478" customWidth="1"/>
    <col min="3868" max="4096" width="10.625" style="478"/>
    <col min="4097" max="4104" width="0" style="478" hidden="1" customWidth="1"/>
    <col min="4105" max="4107" width="3.75" style="478" customWidth="1"/>
    <col min="4108" max="4108" width="12.75" style="478" customWidth="1"/>
    <col min="4109" max="4109" width="47.375" style="478" customWidth="1"/>
    <col min="4110" max="4113" width="0" style="478" hidden="1" customWidth="1"/>
    <col min="4114" max="4114" width="11.75" style="478" customWidth="1"/>
    <col min="4115" max="4115" width="6.375" style="478" bestFit="1" customWidth="1"/>
    <col min="4116" max="4116" width="11.75" style="478" customWidth="1"/>
    <col min="4117" max="4117" width="0" style="478" hidden="1" customWidth="1"/>
    <col min="4118" max="4118" width="3.75" style="478" customWidth="1"/>
    <col min="4119" max="4119" width="11.125" style="478" bestFit="1" customWidth="1"/>
    <col min="4120" max="4122" width="10.625" style="478"/>
    <col min="4123" max="4123" width="10.125" style="478" customWidth="1"/>
    <col min="4124" max="4352" width="10.625" style="478"/>
    <col min="4353" max="4360" width="0" style="478" hidden="1" customWidth="1"/>
    <col min="4361" max="4363" width="3.75" style="478" customWidth="1"/>
    <col min="4364" max="4364" width="12.75" style="478" customWidth="1"/>
    <col min="4365" max="4365" width="47.375" style="478" customWidth="1"/>
    <col min="4366" max="4369" width="0" style="478" hidden="1" customWidth="1"/>
    <col min="4370" max="4370" width="11.75" style="478" customWidth="1"/>
    <col min="4371" max="4371" width="6.375" style="478" bestFit="1" customWidth="1"/>
    <col min="4372" max="4372" width="11.75" style="478" customWidth="1"/>
    <col min="4373" max="4373" width="0" style="478" hidden="1" customWidth="1"/>
    <col min="4374" max="4374" width="3.75" style="478" customWidth="1"/>
    <col min="4375" max="4375" width="11.125" style="478" bestFit="1" customWidth="1"/>
    <col min="4376" max="4378" width="10.625" style="478"/>
    <col min="4379" max="4379" width="10.125" style="478" customWidth="1"/>
    <col min="4380" max="4608" width="10.625" style="478"/>
    <col min="4609" max="4616" width="0" style="478" hidden="1" customWidth="1"/>
    <col min="4617" max="4619" width="3.75" style="478" customWidth="1"/>
    <col min="4620" max="4620" width="12.75" style="478" customWidth="1"/>
    <col min="4621" max="4621" width="47.375" style="478" customWidth="1"/>
    <col min="4622" max="4625" width="0" style="478" hidden="1" customWidth="1"/>
    <col min="4626" max="4626" width="11.75" style="478" customWidth="1"/>
    <col min="4627" max="4627" width="6.375" style="478" bestFit="1" customWidth="1"/>
    <col min="4628" max="4628" width="11.75" style="478" customWidth="1"/>
    <col min="4629" max="4629" width="0" style="478" hidden="1" customWidth="1"/>
    <col min="4630" max="4630" width="3.75" style="478" customWidth="1"/>
    <col min="4631" max="4631" width="11.125" style="478" bestFit="1" customWidth="1"/>
    <col min="4632" max="4634" width="10.625" style="478"/>
    <col min="4635" max="4635" width="10.125" style="478" customWidth="1"/>
    <col min="4636" max="4864" width="10.625" style="478"/>
    <col min="4865" max="4872" width="0" style="478" hidden="1" customWidth="1"/>
    <col min="4873" max="4875" width="3.75" style="478" customWidth="1"/>
    <col min="4876" max="4876" width="12.75" style="478" customWidth="1"/>
    <col min="4877" max="4877" width="47.375" style="478" customWidth="1"/>
    <col min="4878" max="4881" width="0" style="478" hidden="1" customWidth="1"/>
    <col min="4882" max="4882" width="11.75" style="478" customWidth="1"/>
    <col min="4883" max="4883" width="6.375" style="478" bestFit="1" customWidth="1"/>
    <col min="4884" max="4884" width="11.75" style="478" customWidth="1"/>
    <col min="4885" max="4885" width="0" style="478" hidden="1" customWidth="1"/>
    <col min="4886" max="4886" width="3.75" style="478" customWidth="1"/>
    <col min="4887" max="4887" width="11.125" style="478" bestFit="1" customWidth="1"/>
    <col min="4888" max="4890" width="10.625" style="478"/>
    <col min="4891" max="4891" width="10.125" style="478" customWidth="1"/>
    <col min="4892" max="5120" width="10.625" style="478"/>
    <col min="5121" max="5128" width="0" style="478" hidden="1" customWidth="1"/>
    <col min="5129" max="5131" width="3.75" style="478" customWidth="1"/>
    <col min="5132" max="5132" width="12.75" style="478" customWidth="1"/>
    <col min="5133" max="5133" width="47.375" style="478" customWidth="1"/>
    <col min="5134" max="5137" width="0" style="478" hidden="1" customWidth="1"/>
    <col min="5138" max="5138" width="11.75" style="478" customWidth="1"/>
    <col min="5139" max="5139" width="6.375" style="478" bestFit="1" customWidth="1"/>
    <col min="5140" max="5140" width="11.75" style="478" customWidth="1"/>
    <col min="5141" max="5141" width="0" style="478" hidden="1" customWidth="1"/>
    <col min="5142" max="5142" width="3.75" style="478" customWidth="1"/>
    <col min="5143" max="5143" width="11.125" style="478" bestFit="1" customWidth="1"/>
    <col min="5144" max="5146" width="10.625" style="478"/>
    <col min="5147" max="5147" width="10.125" style="478" customWidth="1"/>
    <col min="5148" max="5376" width="10.625" style="478"/>
    <col min="5377" max="5384" width="0" style="478" hidden="1" customWidth="1"/>
    <col min="5385" max="5387" width="3.75" style="478" customWidth="1"/>
    <col min="5388" max="5388" width="12.75" style="478" customWidth="1"/>
    <col min="5389" max="5389" width="47.375" style="478" customWidth="1"/>
    <col min="5390" max="5393" width="0" style="478" hidden="1" customWidth="1"/>
    <col min="5394" max="5394" width="11.75" style="478" customWidth="1"/>
    <col min="5395" max="5395" width="6.375" style="478" bestFit="1" customWidth="1"/>
    <col min="5396" max="5396" width="11.75" style="478" customWidth="1"/>
    <col min="5397" max="5397" width="0" style="478" hidden="1" customWidth="1"/>
    <col min="5398" max="5398" width="3.75" style="478" customWidth="1"/>
    <col min="5399" max="5399" width="11.125" style="478" bestFit="1" customWidth="1"/>
    <col min="5400" max="5402" width="10.625" style="478"/>
    <col min="5403" max="5403" width="10.125" style="478" customWidth="1"/>
    <col min="5404" max="5632" width="10.625" style="478"/>
    <col min="5633" max="5640" width="0" style="478" hidden="1" customWidth="1"/>
    <col min="5641" max="5643" width="3.75" style="478" customWidth="1"/>
    <col min="5644" max="5644" width="12.75" style="478" customWidth="1"/>
    <col min="5645" max="5645" width="47.375" style="478" customWidth="1"/>
    <col min="5646" max="5649" width="0" style="478" hidden="1" customWidth="1"/>
    <col min="5650" max="5650" width="11.75" style="478" customWidth="1"/>
    <col min="5651" max="5651" width="6.375" style="478" bestFit="1" customWidth="1"/>
    <col min="5652" max="5652" width="11.75" style="478" customWidth="1"/>
    <col min="5653" max="5653" width="0" style="478" hidden="1" customWidth="1"/>
    <col min="5654" max="5654" width="3.75" style="478" customWidth="1"/>
    <col min="5655" max="5655" width="11.125" style="478" bestFit="1" customWidth="1"/>
    <col min="5656" max="5658" width="10.625" style="478"/>
    <col min="5659" max="5659" width="10.125" style="478" customWidth="1"/>
    <col min="5660" max="5888" width="10.625" style="478"/>
    <col min="5889" max="5896" width="0" style="478" hidden="1" customWidth="1"/>
    <col min="5897" max="5899" width="3.75" style="478" customWidth="1"/>
    <col min="5900" max="5900" width="12.75" style="478" customWidth="1"/>
    <col min="5901" max="5901" width="47.375" style="478" customWidth="1"/>
    <col min="5902" max="5905" width="0" style="478" hidden="1" customWidth="1"/>
    <col min="5906" max="5906" width="11.75" style="478" customWidth="1"/>
    <col min="5907" max="5907" width="6.375" style="478" bestFit="1" customWidth="1"/>
    <col min="5908" max="5908" width="11.75" style="478" customWidth="1"/>
    <col min="5909" max="5909" width="0" style="478" hidden="1" customWidth="1"/>
    <col min="5910" max="5910" width="3.75" style="478" customWidth="1"/>
    <col min="5911" max="5911" width="11.125" style="478" bestFit="1" customWidth="1"/>
    <col min="5912" max="5914" width="10.625" style="478"/>
    <col min="5915" max="5915" width="10.125" style="478" customWidth="1"/>
    <col min="5916" max="6144" width="10.625" style="478"/>
    <col min="6145" max="6152" width="0" style="478" hidden="1" customWidth="1"/>
    <col min="6153" max="6155" width="3.75" style="478" customWidth="1"/>
    <col min="6156" max="6156" width="12.75" style="478" customWidth="1"/>
    <col min="6157" max="6157" width="47.375" style="478" customWidth="1"/>
    <col min="6158" max="6161" width="0" style="478" hidden="1" customWidth="1"/>
    <col min="6162" max="6162" width="11.75" style="478" customWidth="1"/>
    <col min="6163" max="6163" width="6.375" style="478" bestFit="1" customWidth="1"/>
    <col min="6164" max="6164" width="11.75" style="478" customWidth="1"/>
    <col min="6165" max="6165" width="0" style="478" hidden="1" customWidth="1"/>
    <col min="6166" max="6166" width="3.75" style="478" customWidth="1"/>
    <col min="6167" max="6167" width="11.125" style="478" bestFit="1" customWidth="1"/>
    <col min="6168" max="6170" width="10.625" style="478"/>
    <col min="6171" max="6171" width="10.125" style="478" customWidth="1"/>
    <col min="6172" max="6400" width="10.625" style="478"/>
    <col min="6401" max="6408" width="0" style="478" hidden="1" customWidth="1"/>
    <col min="6409" max="6411" width="3.75" style="478" customWidth="1"/>
    <col min="6412" max="6412" width="12.75" style="478" customWidth="1"/>
    <col min="6413" max="6413" width="47.375" style="478" customWidth="1"/>
    <col min="6414" max="6417" width="0" style="478" hidden="1" customWidth="1"/>
    <col min="6418" max="6418" width="11.75" style="478" customWidth="1"/>
    <col min="6419" max="6419" width="6.375" style="478" bestFit="1" customWidth="1"/>
    <col min="6420" max="6420" width="11.75" style="478" customWidth="1"/>
    <col min="6421" max="6421" width="0" style="478" hidden="1" customWidth="1"/>
    <col min="6422" max="6422" width="3.75" style="478" customWidth="1"/>
    <col min="6423" max="6423" width="11.125" style="478" bestFit="1" customWidth="1"/>
    <col min="6424" max="6426" width="10.625" style="478"/>
    <col min="6427" max="6427" width="10.125" style="478" customWidth="1"/>
    <col min="6428" max="6656" width="10.625" style="478"/>
    <col min="6657" max="6664" width="0" style="478" hidden="1" customWidth="1"/>
    <col min="6665" max="6667" width="3.75" style="478" customWidth="1"/>
    <col min="6668" max="6668" width="12.75" style="478" customWidth="1"/>
    <col min="6669" max="6669" width="47.375" style="478" customWidth="1"/>
    <col min="6670" max="6673" width="0" style="478" hidden="1" customWidth="1"/>
    <col min="6674" max="6674" width="11.75" style="478" customWidth="1"/>
    <col min="6675" max="6675" width="6.375" style="478" bestFit="1" customWidth="1"/>
    <col min="6676" max="6676" width="11.75" style="478" customWidth="1"/>
    <col min="6677" max="6677" width="0" style="478" hidden="1" customWidth="1"/>
    <col min="6678" max="6678" width="3.75" style="478" customWidth="1"/>
    <col min="6679" max="6679" width="11.125" style="478" bestFit="1" customWidth="1"/>
    <col min="6680" max="6682" width="10.625" style="478"/>
    <col min="6683" max="6683" width="10.125" style="478" customWidth="1"/>
    <col min="6684" max="6912" width="10.625" style="478"/>
    <col min="6913" max="6920" width="0" style="478" hidden="1" customWidth="1"/>
    <col min="6921" max="6923" width="3.75" style="478" customWidth="1"/>
    <col min="6924" max="6924" width="12.75" style="478" customWidth="1"/>
    <col min="6925" max="6925" width="47.375" style="478" customWidth="1"/>
    <col min="6926" max="6929" width="0" style="478" hidden="1" customWidth="1"/>
    <col min="6930" max="6930" width="11.75" style="478" customWidth="1"/>
    <col min="6931" max="6931" width="6.375" style="478" bestFit="1" customWidth="1"/>
    <col min="6932" max="6932" width="11.75" style="478" customWidth="1"/>
    <col min="6933" max="6933" width="0" style="478" hidden="1" customWidth="1"/>
    <col min="6934" max="6934" width="3.75" style="478" customWidth="1"/>
    <col min="6935" max="6935" width="11.125" style="478" bestFit="1" customWidth="1"/>
    <col min="6936" max="6938" width="10.625" style="478"/>
    <col min="6939" max="6939" width="10.125" style="478" customWidth="1"/>
    <col min="6940" max="7168" width="10.625" style="478"/>
    <col min="7169" max="7176" width="0" style="478" hidden="1" customWidth="1"/>
    <col min="7177" max="7179" width="3.75" style="478" customWidth="1"/>
    <col min="7180" max="7180" width="12.75" style="478" customWidth="1"/>
    <col min="7181" max="7181" width="47.375" style="478" customWidth="1"/>
    <col min="7182" max="7185" width="0" style="478" hidden="1" customWidth="1"/>
    <col min="7186" max="7186" width="11.75" style="478" customWidth="1"/>
    <col min="7187" max="7187" width="6.375" style="478" bestFit="1" customWidth="1"/>
    <col min="7188" max="7188" width="11.75" style="478" customWidth="1"/>
    <col min="7189" max="7189" width="0" style="478" hidden="1" customWidth="1"/>
    <col min="7190" max="7190" width="3.75" style="478" customWidth="1"/>
    <col min="7191" max="7191" width="11.125" style="478" bestFit="1" customWidth="1"/>
    <col min="7192" max="7194" width="10.625" style="478"/>
    <col min="7195" max="7195" width="10.125" style="478" customWidth="1"/>
    <col min="7196" max="7424" width="10.625" style="478"/>
    <col min="7425" max="7432" width="0" style="478" hidden="1" customWidth="1"/>
    <col min="7433" max="7435" width="3.75" style="478" customWidth="1"/>
    <col min="7436" max="7436" width="12.75" style="478" customWidth="1"/>
    <col min="7437" max="7437" width="47.375" style="478" customWidth="1"/>
    <col min="7438" max="7441" width="0" style="478" hidden="1" customWidth="1"/>
    <col min="7442" max="7442" width="11.75" style="478" customWidth="1"/>
    <col min="7443" max="7443" width="6.375" style="478" bestFit="1" customWidth="1"/>
    <col min="7444" max="7444" width="11.75" style="478" customWidth="1"/>
    <col min="7445" max="7445" width="0" style="478" hidden="1" customWidth="1"/>
    <col min="7446" max="7446" width="3.75" style="478" customWidth="1"/>
    <col min="7447" max="7447" width="11.125" style="478" bestFit="1" customWidth="1"/>
    <col min="7448" max="7450" width="10.625" style="478"/>
    <col min="7451" max="7451" width="10.125" style="478" customWidth="1"/>
    <col min="7452" max="7680" width="10.625" style="478"/>
    <col min="7681" max="7688" width="0" style="478" hidden="1" customWidth="1"/>
    <col min="7689" max="7691" width="3.75" style="478" customWidth="1"/>
    <col min="7692" max="7692" width="12.75" style="478" customWidth="1"/>
    <col min="7693" max="7693" width="47.375" style="478" customWidth="1"/>
    <col min="7694" max="7697" width="0" style="478" hidden="1" customWidth="1"/>
    <col min="7698" max="7698" width="11.75" style="478" customWidth="1"/>
    <col min="7699" max="7699" width="6.375" style="478" bestFit="1" customWidth="1"/>
    <col min="7700" max="7700" width="11.75" style="478" customWidth="1"/>
    <col min="7701" max="7701" width="0" style="478" hidden="1" customWidth="1"/>
    <col min="7702" max="7702" width="3.75" style="478" customWidth="1"/>
    <col min="7703" max="7703" width="11.125" style="478" bestFit="1" customWidth="1"/>
    <col min="7704" max="7706" width="10.625" style="478"/>
    <col min="7707" max="7707" width="10.125" style="478" customWidth="1"/>
    <col min="7708" max="7936" width="10.625" style="478"/>
    <col min="7937" max="7944" width="0" style="478" hidden="1" customWidth="1"/>
    <col min="7945" max="7947" width="3.75" style="478" customWidth="1"/>
    <col min="7948" max="7948" width="12.75" style="478" customWidth="1"/>
    <col min="7949" max="7949" width="47.375" style="478" customWidth="1"/>
    <col min="7950" max="7953" width="0" style="478" hidden="1" customWidth="1"/>
    <col min="7954" max="7954" width="11.75" style="478" customWidth="1"/>
    <col min="7955" max="7955" width="6.375" style="478" bestFit="1" customWidth="1"/>
    <col min="7956" max="7956" width="11.75" style="478" customWidth="1"/>
    <col min="7957" max="7957" width="0" style="478" hidden="1" customWidth="1"/>
    <col min="7958" max="7958" width="3.75" style="478" customWidth="1"/>
    <col min="7959" max="7959" width="11.125" style="478" bestFit="1" customWidth="1"/>
    <col min="7960" max="7962" width="10.625" style="478"/>
    <col min="7963" max="7963" width="10.125" style="478" customWidth="1"/>
    <col min="7964" max="8192" width="10.625" style="478"/>
    <col min="8193" max="8200" width="0" style="478" hidden="1" customWidth="1"/>
    <col min="8201" max="8203" width="3.75" style="478" customWidth="1"/>
    <col min="8204" max="8204" width="12.75" style="478" customWidth="1"/>
    <col min="8205" max="8205" width="47.375" style="478" customWidth="1"/>
    <col min="8206" max="8209" width="0" style="478" hidden="1" customWidth="1"/>
    <col min="8210" max="8210" width="11.75" style="478" customWidth="1"/>
    <col min="8211" max="8211" width="6.375" style="478" bestFit="1" customWidth="1"/>
    <col min="8212" max="8212" width="11.75" style="478" customWidth="1"/>
    <col min="8213" max="8213" width="0" style="478" hidden="1" customWidth="1"/>
    <col min="8214" max="8214" width="3.75" style="478" customWidth="1"/>
    <col min="8215" max="8215" width="11.125" style="478" bestFit="1" customWidth="1"/>
    <col min="8216" max="8218" width="10.625" style="478"/>
    <col min="8219" max="8219" width="10.125" style="478" customWidth="1"/>
    <col min="8220" max="8448" width="10.625" style="478"/>
    <col min="8449" max="8456" width="0" style="478" hidden="1" customWidth="1"/>
    <col min="8457" max="8459" width="3.75" style="478" customWidth="1"/>
    <col min="8460" max="8460" width="12.75" style="478" customWidth="1"/>
    <col min="8461" max="8461" width="47.375" style="478" customWidth="1"/>
    <col min="8462" max="8465" width="0" style="478" hidden="1" customWidth="1"/>
    <col min="8466" max="8466" width="11.75" style="478" customWidth="1"/>
    <col min="8467" max="8467" width="6.375" style="478" bestFit="1" customWidth="1"/>
    <col min="8468" max="8468" width="11.75" style="478" customWidth="1"/>
    <col min="8469" max="8469" width="0" style="478" hidden="1" customWidth="1"/>
    <col min="8470" max="8470" width="3.75" style="478" customWidth="1"/>
    <col min="8471" max="8471" width="11.125" style="478" bestFit="1" customWidth="1"/>
    <col min="8472" max="8474" width="10.625" style="478"/>
    <col min="8475" max="8475" width="10.125" style="478" customWidth="1"/>
    <col min="8476" max="8704" width="10.625" style="478"/>
    <col min="8705" max="8712" width="0" style="478" hidden="1" customWidth="1"/>
    <col min="8713" max="8715" width="3.75" style="478" customWidth="1"/>
    <col min="8716" max="8716" width="12.75" style="478" customWidth="1"/>
    <col min="8717" max="8717" width="47.375" style="478" customWidth="1"/>
    <col min="8718" max="8721" width="0" style="478" hidden="1" customWidth="1"/>
    <col min="8722" max="8722" width="11.75" style="478" customWidth="1"/>
    <col min="8723" max="8723" width="6.375" style="478" bestFit="1" customWidth="1"/>
    <col min="8724" max="8724" width="11.75" style="478" customWidth="1"/>
    <col min="8725" max="8725" width="0" style="478" hidden="1" customWidth="1"/>
    <col min="8726" max="8726" width="3.75" style="478" customWidth="1"/>
    <col min="8727" max="8727" width="11.125" style="478" bestFit="1" customWidth="1"/>
    <col min="8728" max="8730" width="10.625" style="478"/>
    <col min="8731" max="8731" width="10.125" style="478" customWidth="1"/>
    <col min="8732" max="8960" width="10.625" style="478"/>
    <col min="8961" max="8968" width="0" style="478" hidden="1" customWidth="1"/>
    <col min="8969" max="8971" width="3.75" style="478" customWidth="1"/>
    <col min="8972" max="8972" width="12.75" style="478" customWidth="1"/>
    <col min="8973" max="8973" width="47.375" style="478" customWidth="1"/>
    <col min="8974" max="8977" width="0" style="478" hidden="1" customWidth="1"/>
    <col min="8978" max="8978" width="11.75" style="478" customWidth="1"/>
    <col min="8979" max="8979" width="6.375" style="478" bestFit="1" customWidth="1"/>
    <col min="8980" max="8980" width="11.75" style="478" customWidth="1"/>
    <col min="8981" max="8981" width="0" style="478" hidden="1" customWidth="1"/>
    <col min="8982" max="8982" width="3.75" style="478" customWidth="1"/>
    <col min="8983" max="8983" width="11.125" style="478" bestFit="1" customWidth="1"/>
    <col min="8984" max="8986" width="10.625" style="478"/>
    <col min="8987" max="8987" width="10.125" style="478" customWidth="1"/>
    <col min="8988" max="9216" width="10.625" style="478"/>
    <col min="9217" max="9224" width="0" style="478" hidden="1" customWidth="1"/>
    <col min="9225" max="9227" width="3.75" style="478" customWidth="1"/>
    <col min="9228" max="9228" width="12.75" style="478" customWidth="1"/>
    <col min="9229" max="9229" width="47.375" style="478" customWidth="1"/>
    <col min="9230" max="9233" width="0" style="478" hidden="1" customWidth="1"/>
    <col min="9234" max="9234" width="11.75" style="478" customWidth="1"/>
    <col min="9235" max="9235" width="6.375" style="478" bestFit="1" customWidth="1"/>
    <col min="9236" max="9236" width="11.75" style="478" customWidth="1"/>
    <col min="9237" max="9237" width="0" style="478" hidden="1" customWidth="1"/>
    <col min="9238" max="9238" width="3.75" style="478" customWidth="1"/>
    <col min="9239" max="9239" width="11.125" style="478" bestFit="1" customWidth="1"/>
    <col min="9240" max="9242" width="10.625" style="478"/>
    <col min="9243" max="9243" width="10.125" style="478" customWidth="1"/>
    <col min="9244" max="9472" width="10.625" style="478"/>
    <col min="9473" max="9480" width="0" style="478" hidden="1" customWidth="1"/>
    <col min="9481" max="9483" width="3.75" style="478" customWidth="1"/>
    <col min="9484" max="9484" width="12.75" style="478" customWidth="1"/>
    <col min="9485" max="9485" width="47.375" style="478" customWidth="1"/>
    <col min="9486" max="9489" width="0" style="478" hidden="1" customWidth="1"/>
    <col min="9490" max="9490" width="11.75" style="478" customWidth="1"/>
    <col min="9491" max="9491" width="6.375" style="478" bestFit="1" customWidth="1"/>
    <col min="9492" max="9492" width="11.75" style="478" customWidth="1"/>
    <col min="9493" max="9493" width="0" style="478" hidden="1" customWidth="1"/>
    <col min="9494" max="9494" width="3.75" style="478" customWidth="1"/>
    <col min="9495" max="9495" width="11.125" style="478" bestFit="1" customWidth="1"/>
    <col min="9496" max="9498" width="10.625" style="478"/>
    <col min="9499" max="9499" width="10.125" style="478" customWidth="1"/>
    <col min="9500" max="9728" width="10.625" style="478"/>
    <col min="9729" max="9736" width="0" style="478" hidden="1" customWidth="1"/>
    <col min="9737" max="9739" width="3.75" style="478" customWidth="1"/>
    <col min="9740" max="9740" width="12.75" style="478" customWidth="1"/>
    <col min="9741" max="9741" width="47.375" style="478" customWidth="1"/>
    <col min="9742" max="9745" width="0" style="478" hidden="1" customWidth="1"/>
    <col min="9746" max="9746" width="11.75" style="478" customWidth="1"/>
    <col min="9747" max="9747" width="6.375" style="478" bestFit="1" customWidth="1"/>
    <col min="9748" max="9748" width="11.75" style="478" customWidth="1"/>
    <col min="9749" max="9749" width="0" style="478" hidden="1" customWidth="1"/>
    <col min="9750" max="9750" width="3.75" style="478" customWidth="1"/>
    <col min="9751" max="9751" width="11.125" style="478" bestFit="1" customWidth="1"/>
    <col min="9752" max="9754" width="10.625" style="478"/>
    <col min="9755" max="9755" width="10.125" style="478" customWidth="1"/>
    <col min="9756" max="9984" width="10.625" style="478"/>
    <col min="9985" max="9992" width="0" style="478" hidden="1" customWidth="1"/>
    <col min="9993" max="9995" width="3.75" style="478" customWidth="1"/>
    <col min="9996" max="9996" width="12.75" style="478" customWidth="1"/>
    <col min="9997" max="9997" width="47.375" style="478" customWidth="1"/>
    <col min="9998" max="10001" width="0" style="478" hidden="1" customWidth="1"/>
    <col min="10002" max="10002" width="11.75" style="478" customWidth="1"/>
    <col min="10003" max="10003" width="6.375" style="478" bestFit="1" customWidth="1"/>
    <col min="10004" max="10004" width="11.75" style="478" customWidth="1"/>
    <col min="10005" max="10005" width="0" style="478" hidden="1" customWidth="1"/>
    <col min="10006" max="10006" width="3.75" style="478" customWidth="1"/>
    <col min="10007" max="10007" width="11.125" style="478" bestFit="1" customWidth="1"/>
    <col min="10008" max="10010" width="10.625" style="478"/>
    <col min="10011" max="10011" width="10.125" style="478" customWidth="1"/>
    <col min="10012" max="10240" width="10.625" style="478"/>
    <col min="10241" max="10248" width="0" style="478" hidden="1" customWidth="1"/>
    <col min="10249" max="10251" width="3.75" style="478" customWidth="1"/>
    <col min="10252" max="10252" width="12.75" style="478" customWidth="1"/>
    <col min="10253" max="10253" width="47.375" style="478" customWidth="1"/>
    <col min="10254" max="10257" width="0" style="478" hidden="1" customWidth="1"/>
    <col min="10258" max="10258" width="11.75" style="478" customWidth="1"/>
    <col min="10259" max="10259" width="6.375" style="478" bestFit="1" customWidth="1"/>
    <col min="10260" max="10260" width="11.75" style="478" customWidth="1"/>
    <col min="10261" max="10261" width="0" style="478" hidden="1" customWidth="1"/>
    <col min="10262" max="10262" width="3.75" style="478" customWidth="1"/>
    <col min="10263" max="10263" width="11.125" style="478" bestFit="1" customWidth="1"/>
    <col min="10264" max="10266" width="10.625" style="478"/>
    <col min="10267" max="10267" width="10.125" style="478" customWidth="1"/>
    <col min="10268" max="10496" width="10.625" style="478"/>
    <col min="10497" max="10504" width="0" style="478" hidden="1" customWidth="1"/>
    <col min="10505" max="10507" width="3.75" style="478" customWidth="1"/>
    <col min="10508" max="10508" width="12.75" style="478" customWidth="1"/>
    <col min="10509" max="10509" width="47.375" style="478" customWidth="1"/>
    <col min="10510" max="10513" width="0" style="478" hidden="1" customWidth="1"/>
    <col min="10514" max="10514" width="11.75" style="478" customWidth="1"/>
    <col min="10515" max="10515" width="6.375" style="478" bestFit="1" customWidth="1"/>
    <col min="10516" max="10516" width="11.75" style="478" customWidth="1"/>
    <col min="10517" max="10517" width="0" style="478" hidden="1" customWidth="1"/>
    <col min="10518" max="10518" width="3.75" style="478" customWidth="1"/>
    <col min="10519" max="10519" width="11.125" style="478" bestFit="1" customWidth="1"/>
    <col min="10520" max="10522" width="10.625" style="478"/>
    <col min="10523" max="10523" width="10.125" style="478" customWidth="1"/>
    <col min="10524" max="10752" width="10.625" style="478"/>
    <col min="10753" max="10760" width="0" style="478" hidden="1" customWidth="1"/>
    <col min="10761" max="10763" width="3.75" style="478" customWidth="1"/>
    <col min="10764" max="10764" width="12.75" style="478" customWidth="1"/>
    <col min="10765" max="10765" width="47.375" style="478" customWidth="1"/>
    <col min="10766" max="10769" width="0" style="478" hidden="1" customWidth="1"/>
    <col min="10770" max="10770" width="11.75" style="478" customWidth="1"/>
    <col min="10771" max="10771" width="6.375" style="478" bestFit="1" customWidth="1"/>
    <col min="10772" max="10772" width="11.75" style="478" customWidth="1"/>
    <col min="10773" max="10773" width="0" style="478" hidden="1" customWidth="1"/>
    <col min="10774" max="10774" width="3.75" style="478" customWidth="1"/>
    <col min="10775" max="10775" width="11.125" style="478" bestFit="1" customWidth="1"/>
    <col min="10776" max="10778" width="10.625" style="478"/>
    <col min="10779" max="10779" width="10.125" style="478" customWidth="1"/>
    <col min="10780" max="11008" width="10.625" style="478"/>
    <col min="11009" max="11016" width="0" style="478" hidden="1" customWidth="1"/>
    <col min="11017" max="11019" width="3.75" style="478" customWidth="1"/>
    <col min="11020" max="11020" width="12.75" style="478" customWidth="1"/>
    <col min="11021" max="11021" width="47.375" style="478" customWidth="1"/>
    <col min="11022" max="11025" width="0" style="478" hidden="1" customWidth="1"/>
    <col min="11026" max="11026" width="11.75" style="478" customWidth="1"/>
    <col min="11027" max="11027" width="6.375" style="478" bestFit="1" customWidth="1"/>
    <col min="11028" max="11028" width="11.75" style="478" customWidth="1"/>
    <col min="11029" max="11029" width="0" style="478" hidden="1" customWidth="1"/>
    <col min="11030" max="11030" width="3.75" style="478" customWidth="1"/>
    <col min="11031" max="11031" width="11.125" style="478" bestFit="1" customWidth="1"/>
    <col min="11032" max="11034" width="10.625" style="478"/>
    <col min="11035" max="11035" width="10.125" style="478" customWidth="1"/>
    <col min="11036" max="11264" width="10.625" style="478"/>
    <col min="11265" max="11272" width="0" style="478" hidden="1" customWidth="1"/>
    <col min="11273" max="11275" width="3.75" style="478" customWidth="1"/>
    <col min="11276" max="11276" width="12.75" style="478" customWidth="1"/>
    <col min="11277" max="11277" width="47.375" style="478" customWidth="1"/>
    <col min="11278" max="11281" width="0" style="478" hidden="1" customWidth="1"/>
    <col min="11282" max="11282" width="11.75" style="478" customWidth="1"/>
    <col min="11283" max="11283" width="6.375" style="478" bestFit="1" customWidth="1"/>
    <col min="11284" max="11284" width="11.75" style="478" customWidth="1"/>
    <col min="11285" max="11285" width="0" style="478" hidden="1" customWidth="1"/>
    <col min="11286" max="11286" width="3.75" style="478" customWidth="1"/>
    <col min="11287" max="11287" width="11.125" style="478" bestFit="1" customWidth="1"/>
    <col min="11288" max="11290" width="10.625" style="478"/>
    <col min="11291" max="11291" width="10.125" style="478" customWidth="1"/>
    <col min="11292" max="11520" width="10.625" style="478"/>
    <col min="11521" max="11528" width="0" style="478" hidden="1" customWidth="1"/>
    <col min="11529" max="11531" width="3.75" style="478" customWidth="1"/>
    <col min="11532" max="11532" width="12.75" style="478" customWidth="1"/>
    <col min="11533" max="11533" width="47.375" style="478" customWidth="1"/>
    <col min="11534" max="11537" width="0" style="478" hidden="1" customWidth="1"/>
    <col min="11538" max="11538" width="11.75" style="478" customWidth="1"/>
    <col min="11539" max="11539" width="6.375" style="478" bestFit="1" customWidth="1"/>
    <col min="11540" max="11540" width="11.75" style="478" customWidth="1"/>
    <col min="11541" max="11541" width="0" style="478" hidden="1" customWidth="1"/>
    <col min="11542" max="11542" width="3.75" style="478" customWidth="1"/>
    <col min="11543" max="11543" width="11.125" style="478" bestFit="1" customWidth="1"/>
    <col min="11544" max="11546" width="10.625" style="478"/>
    <col min="11547" max="11547" width="10.125" style="478" customWidth="1"/>
    <col min="11548" max="11776" width="10.625" style="478"/>
    <col min="11777" max="11784" width="0" style="478" hidden="1" customWidth="1"/>
    <col min="11785" max="11787" width="3.75" style="478" customWidth="1"/>
    <col min="11788" max="11788" width="12.75" style="478" customWidth="1"/>
    <col min="11789" max="11789" width="47.375" style="478" customWidth="1"/>
    <col min="11790" max="11793" width="0" style="478" hidden="1" customWidth="1"/>
    <col min="11794" max="11794" width="11.75" style="478" customWidth="1"/>
    <col min="11795" max="11795" width="6.375" style="478" bestFit="1" customWidth="1"/>
    <col min="11796" max="11796" width="11.75" style="478" customWidth="1"/>
    <col min="11797" max="11797" width="0" style="478" hidden="1" customWidth="1"/>
    <col min="11798" max="11798" width="3.75" style="478" customWidth="1"/>
    <col min="11799" max="11799" width="11.125" style="478" bestFit="1" customWidth="1"/>
    <col min="11800" max="11802" width="10.625" style="478"/>
    <col min="11803" max="11803" width="10.125" style="478" customWidth="1"/>
    <col min="11804" max="12032" width="10.625" style="478"/>
    <col min="12033" max="12040" width="0" style="478" hidden="1" customWidth="1"/>
    <col min="12041" max="12043" width="3.75" style="478" customWidth="1"/>
    <col min="12044" max="12044" width="12.75" style="478" customWidth="1"/>
    <col min="12045" max="12045" width="47.375" style="478" customWidth="1"/>
    <col min="12046" max="12049" width="0" style="478" hidden="1" customWidth="1"/>
    <col min="12050" max="12050" width="11.75" style="478" customWidth="1"/>
    <col min="12051" max="12051" width="6.375" style="478" bestFit="1" customWidth="1"/>
    <col min="12052" max="12052" width="11.75" style="478" customWidth="1"/>
    <col min="12053" max="12053" width="0" style="478" hidden="1" customWidth="1"/>
    <col min="12054" max="12054" width="3.75" style="478" customWidth="1"/>
    <col min="12055" max="12055" width="11.125" style="478" bestFit="1" customWidth="1"/>
    <col min="12056" max="12058" width="10.625" style="478"/>
    <col min="12059" max="12059" width="10.125" style="478" customWidth="1"/>
    <col min="12060" max="12288" width="10.625" style="478"/>
    <col min="12289" max="12296" width="0" style="478" hidden="1" customWidth="1"/>
    <col min="12297" max="12299" width="3.75" style="478" customWidth="1"/>
    <col min="12300" max="12300" width="12.75" style="478" customWidth="1"/>
    <col min="12301" max="12301" width="47.375" style="478" customWidth="1"/>
    <col min="12302" max="12305" width="0" style="478" hidden="1" customWidth="1"/>
    <col min="12306" max="12306" width="11.75" style="478" customWidth="1"/>
    <col min="12307" max="12307" width="6.375" style="478" bestFit="1" customWidth="1"/>
    <col min="12308" max="12308" width="11.75" style="478" customWidth="1"/>
    <col min="12309" max="12309" width="0" style="478" hidden="1" customWidth="1"/>
    <col min="12310" max="12310" width="3.75" style="478" customWidth="1"/>
    <col min="12311" max="12311" width="11.125" style="478" bestFit="1" customWidth="1"/>
    <col min="12312" max="12314" width="10.625" style="478"/>
    <col min="12315" max="12315" width="10.125" style="478" customWidth="1"/>
    <col min="12316" max="12544" width="10.625" style="478"/>
    <col min="12545" max="12552" width="0" style="478" hidden="1" customWidth="1"/>
    <col min="12553" max="12555" width="3.75" style="478" customWidth="1"/>
    <col min="12556" max="12556" width="12.75" style="478" customWidth="1"/>
    <col min="12557" max="12557" width="47.375" style="478" customWidth="1"/>
    <col min="12558" max="12561" width="0" style="478" hidden="1" customWidth="1"/>
    <col min="12562" max="12562" width="11.75" style="478" customWidth="1"/>
    <col min="12563" max="12563" width="6.375" style="478" bestFit="1" customWidth="1"/>
    <col min="12564" max="12564" width="11.75" style="478" customWidth="1"/>
    <col min="12565" max="12565" width="0" style="478" hidden="1" customWidth="1"/>
    <col min="12566" max="12566" width="3.75" style="478" customWidth="1"/>
    <col min="12567" max="12567" width="11.125" style="478" bestFit="1" customWidth="1"/>
    <col min="12568" max="12570" width="10.625" style="478"/>
    <col min="12571" max="12571" width="10.125" style="478" customWidth="1"/>
    <col min="12572" max="12800" width="10.625" style="478"/>
    <col min="12801" max="12808" width="0" style="478" hidden="1" customWidth="1"/>
    <col min="12809" max="12811" width="3.75" style="478" customWidth="1"/>
    <col min="12812" max="12812" width="12.75" style="478" customWidth="1"/>
    <col min="12813" max="12813" width="47.375" style="478" customWidth="1"/>
    <col min="12814" max="12817" width="0" style="478" hidden="1" customWidth="1"/>
    <col min="12818" max="12818" width="11.75" style="478" customWidth="1"/>
    <col min="12819" max="12819" width="6.375" style="478" bestFit="1" customWidth="1"/>
    <col min="12820" max="12820" width="11.75" style="478" customWidth="1"/>
    <col min="12821" max="12821" width="0" style="478" hidden="1" customWidth="1"/>
    <col min="12822" max="12822" width="3.75" style="478" customWidth="1"/>
    <col min="12823" max="12823" width="11.125" style="478" bestFit="1" customWidth="1"/>
    <col min="12824" max="12826" width="10.625" style="478"/>
    <col min="12827" max="12827" width="10.125" style="478" customWidth="1"/>
    <col min="12828" max="13056" width="10.625" style="478"/>
    <col min="13057" max="13064" width="0" style="478" hidden="1" customWidth="1"/>
    <col min="13065" max="13067" width="3.75" style="478" customWidth="1"/>
    <col min="13068" max="13068" width="12.75" style="478" customWidth="1"/>
    <col min="13069" max="13069" width="47.375" style="478" customWidth="1"/>
    <col min="13070" max="13073" width="0" style="478" hidden="1" customWidth="1"/>
    <col min="13074" max="13074" width="11.75" style="478" customWidth="1"/>
    <col min="13075" max="13075" width="6.375" style="478" bestFit="1" customWidth="1"/>
    <col min="13076" max="13076" width="11.75" style="478" customWidth="1"/>
    <col min="13077" max="13077" width="0" style="478" hidden="1" customWidth="1"/>
    <col min="13078" max="13078" width="3.75" style="478" customWidth="1"/>
    <col min="13079" max="13079" width="11.125" style="478" bestFit="1" customWidth="1"/>
    <col min="13080" max="13082" width="10.625" style="478"/>
    <col min="13083" max="13083" width="10.125" style="478" customWidth="1"/>
    <col min="13084" max="13312" width="10.625" style="478"/>
    <col min="13313" max="13320" width="0" style="478" hidden="1" customWidth="1"/>
    <col min="13321" max="13323" width="3.75" style="478" customWidth="1"/>
    <col min="13324" max="13324" width="12.75" style="478" customWidth="1"/>
    <col min="13325" max="13325" width="47.375" style="478" customWidth="1"/>
    <col min="13326" max="13329" width="0" style="478" hidden="1" customWidth="1"/>
    <col min="13330" max="13330" width="11.75" style="478" customWidth="1"/>
    <col min="13331" max="13331" width="6.375" style="478" bestFit="1" customWidth="1"/>
    <col min="13332" max="13332" width="11.75" style="478" customWidth="1"/>
    <col min="13333" max="13333" width="0" style="478" hidden="1" customWidth="1"/>
    <col min="13334" max="13334" width="3.75" style="478" customWidth="1"/>
    <col min="13335" max="13335" width="11.125" style="478" bestFit="1" customWidth="1"/>
    <col min="13336" max="13338" width="10.625" style="478"/>
    <col min="13339" max="13339" width="10.125" style="478" customWidth="1"/>
    <col min="13340" max="13568" width="10.625" style="478"/>
    <col min="13569" max="13576" width="0" style="478" hidden="1" customWidth="1"/>
    <col min="13577" max="13579" width="3.75" style="478" customWidth="1"/>
    <col min="13580" max="13580" width="12.75" style="478" customWidth="1"/>
    <col min="13581" max="13581" width="47.375" style="478" customWidth="1"/>
    <col min="13582" max="13585" width="0" style="478" hidden="1" customWidth="1"/>
    <col min="13586" max="13586" width="11.75" style="478" customWidth="1"/>
    <col min="13587" max="13587" width="6.375" style="478" bestFit="1" customWidth="1"/>
    <col min="13588" max="13588" width="11.75" style="478" customWidth="1"/>
    <col min="13589" max="13589" width="0" style="478" hidden="1" customWidth="1"/>
    <col min="13590" max="13590" width="3.75" style="478" customWidth="1"/>
    <col min="13591" max="13591" width="11.125" style="478" bestFit="1" customWidth="1"/>
    <col min="13592" max="13594" width="10.625" style="478"/>
    <col min="13595" max="13595" width="10.125" style="478" customWidth="1"/>
    <col min="13596" max="13824" width="10.625" style="478"/>
    <col min="13825" max="13832" width="0" style="478" hidden="1" customWidth="1"/>
    <col min="13833" max="13835" width="3.75" style="478" customWidth="1"/>
    <col min="13836" max="13836" width="12.75" style="478" customWidth="1"/>
    <col min="13837" max="13837" width="47.375" style="478" customWidth="1"/>
    <col min="13838" max="13841" width="0" style="478" hidden="1" customWidth="1"/>
    <col min="13842" max="13842" width="11.75" style="478" customWidth="1"/>
    <col min="13843" max="13843" width="6.375" style="478" bestFit="1" customWidth="1"/>
    <col min="13844" max="13844" width="11.75" style="478" customWidth="1"/>
    <col min="13845" max="13845" width="0" style="478" hidden="1" customWidth="1"/>
    <col min="13846" max="13846" width="3.75" style="478" customWidth="1"/>
    <col min="13847" max="13847" width="11.125" style="478" bestFit="1" customWidth="1"/>
    <col min="13848" max="13850" width="10.625" style="478"/>
    <col min="13851" max="13851" width="10.125" style="478" customWidth="1"/>
    <col min="13852" max="14080" width="10.625" style="478"/>
    <col min="14081" max="14088" width="0" style="478" hidden="1" customWidth="1"/>
    <col min="14089" max="14091" width="3.75" style="478" customWidth="1"/>
    <col min="14092" max="14092" width="12.75" style="478" customWidth="1"/>
    <col min="14093" max="14093" width="47.375" style="478" customWidth="1"/>
    <col min="14094" max="14097" width="0" style="478" hidden="1" customWidth="1"/>
    <col min="14098" max="14098" width="11.75" style="478" customWidth="1"/>
    <col min="14099" max="14099" width="6.375" style="478" bestFit="1" customWidth="1"/>
    <col min="14100" max="14100" width="11.75" style="478" customWidth="1"/>
    <col min="14101" max="14101" width="0" style="478" hidden="1" customWidth="1"/>
    <col min="14102" max="14102" width="3.75" style="478" customWidth="1"/>
    <col min="14103" max="14103" width="11.125" style="478" bestFit="1" customWidth="1"/>
    <col min="14104" max="14106" width="10.625" style="478"/>
    <col min="14107" max="14107" width="10.125" style="478" customWidth="1"/>
    <col min="14108" max="14336" width="10.625" style="478"/>
    <col min="14337" max="14344" width="0" style="478" hidden="1" customWidth="1"/>
    <col min="14345" max="14347" width="3.75" style="478" customWidth="1"/>
    <col min="14348" max="14348" width="12.75" style="478" customWidth="1"/>
    <col min="14349" max="14349" width="47.375" style="478" customWidth="1"/>
    <col min="14350" max="14353" width="0" style="478" hidden="1" customWidth="1"/>
    <col min="14354" max="14354" width="11.75" style="478" customWidth="1"/>
    <col min="14355" max="14355" width="6.375" style="478" bestFit="1" customWidth="1"/>
    <col min="14356" max="14356" width="11.75" style="478" customWidth="1"/>
    <col min="14357" max="14357" width="0" style="478" hidden="1" customWidth="1"/>
    <col min="14358" max="14358" width="3.75" style="478" customWidth="1"/>
    <col min="14359" max="14359" width="11.125" style="478" bestFit="1" customWidth="1"/>
    <col min="14360" max="14362" width="10.625" style="478"/>
    <col min="14363" max="14363" width="10.125" style="478" customWidth="1"/>
    <col min="14364" max="14592" width="10.625" style="478"/>
    <col min="14593" max="14600" width="0" style="478" hidden="1" customWidth="1"/>
    <col min="14601" max="14603" width="3.75" style="478" customWidth="1"/>
    <col min="14604" max="14604" width="12.75" style="478" customWidth="1"/>
    <col min="14605" max="14605" width="47.375" style="478" customWidth="1"/>
    <col min="14606" max="14609" width="0" style="478" hidden="1" customWidth="1"/>
    <col min="14610" max="14610" width="11.75" style="478" customWidth="1"/>
    <col min="14611" max="14611" width="6.375" style="478" bestFit="1" customWidth="1"/>
    <col min="14612" max="14612" width="11.75" style="478" customWidth="1"/>
    <col min="14613" max="14613" width="0" style="478" hidden="1" customWidth="1"/>
    <col min="14614" max="14614" width="3.75" style="478" customWidth="1"/>
    <col min="14615" max="14615" width="11.125" style="478" bestFit="1" customWidth="1"/>
    <col min="14616" max="14618" width="10.625" style="478"/>
    <col min="14619" max="14619" width="10.125" style="478" customWidth="1"/>
    <col min="14620" max="14848" width="10.625" style="478"/>
    <col min="14849" max="14856" width="0" style="478" hidden="1" customWidth="1"/>
    <col min="14857" max="14859" width="3.75" style="478" customWidth="1"/>
    <col min="14860" max="14860" width="12.75" style="478" customWidth="1"/>
    <col min="14861" max="14861" width="47.375" style="478" customWidth="1"/>
    <col min="14862" max="14865" width="0" style="478" hidden="1" customWidth="1"/>
    <col min="14866" max="14866" width="11.75" style="478" customWidth="1"/>
    <col min="14867" max="14867" width="6.375" style="478" bestFit="1" customWidth="1"/>
    <col min="14868" max="14868" width="11.75" style="478" customWidth="1"/>
    <col min="14869" max="14869" width="0" style="478" hidden="1" customWidth="1"/>
    <col min="14870" max="14870" width="3.75" style="478" customWidth="1"/>
    <col min="14871" max="14871" width="11.125" style="478" bestFit="1" customWidth="1"/>
    <col min="14872" max="14874" width="10.625" style="478"/>
    <col min="14875" max="14875" width="10.125" style="478" customWidth="1"/>
    <col min="14876" max="15104" width="10.625" style="478"/>
    <col min="15105" max="15112" width="0" style="478" hidden="1" customWidth="1"/>
    <col min="15113" max="15115" width="3.75" style="478" customWidth="1"/>
    <col min="15116" max="15116" width="12.75" style="478" customWidth="1"/>
    <col min="15117" max="15117" width="47.375" style="478" customWidth="1"/>
    <col min="15118" max="15121" width="0" style="478" hidden="1" customWidth="1"/>
    <col min="15122" max="15122" width="11.75" style="478" customWidth="1"/>
    <col min="15123" max="15123" width="6.375" style="478" bestFit="1" customWidth="1"/>
    <col min="15124" max="15124" width="11.75" style="478" customWidth="1"/>
    <col min="15125" max="15125" width="0" style="478" hidden="1" customWidth="1"/>
    <col min="15126" max="15126" width="3.75" style="478" customWidth="1"/>
    <col min="15127" max="15127" width="11.125" style="478" bestFit="1" customWidth="1"/>
    <col min="15128" max="15130" width="10.625" style="478"/>
    <col min="15131" max="15131" width="10.125" style="478" customWidth="1"/>
    <col min="15132" max="15360" width="10.625" style="478"/>
    <col min="15361" max="15368" width="0" style="478" hidden="1" customWidth="1"/>
    <col min="15369" max="15371" width="3.75" style="478" customWidth="1"/>
    <col min="15372" max="15372" width="12.75" style="478" customWidth="1"/>
    <col min="15373" max="15373" width="47.375" style="478" customWidth="1"/>
    <col min="15374" max="15377" width="0" style="478" hidden="1" customWidth="1"/>
    <col min="15378" max="15378" width="11.75" style="478" customWidth="1"/>
    <col min="15379" max="15379" width="6.375" style="478" bestFit="1" customWidth="1"/>
    <col min="15380" max="15380" width="11.75" style="478" customWidth="1"/>
    <col min="15381" max="15381" width="0" style="478" hidden="1" customWidth="1"/>
    <col min="15382" max="15382" width="3.75" style="478" customWidth="1"/>
    <col min="15383" max="15383" width="11.125" style="478" bestFit="1" customWidth="1"/>
    <col min="15384" max="15386" width="10.625" style="478"/>
    <col min="15387" max="15387" width="10.125" style="478" customWidth="1"/>
    <col min="15388" max="15616" width="10.625" style="478"/>
    <col min="15617" max="15624" width="0" style="478" hidden="1" customWidth="1"/>
    <col min="15625" max="15627" width="3.75" style="478" customWidth="1"/>
    <col min="15628" max="15628" width="12.75" style="478" customWidth="1"/>
    <col min="15629" max="15629" width="47.375" style="478" customWidth="1"/>
    <col min="15630" max="15633" width="0" style="478" hidden="1" customWidth="1"/>
    <col min="15634" max="15634" width="11.75" style="478" customWidth="1"/>
    <col min="15635" max="15635" width="6.375" style="478" bestFit="1" customWidth="1"/>
    <col min="15636" max="15636" width="11.75" style="478" customWidth="1"/>
    <col min="15637" max="15637" width="0" style="478" hidden="1" customWidth="1"/>
    <col min="15638" max="15638" width="3.75" style="478" customWidth="1"/>
    <col min="15639" max="15639" width="11.125" style="478" bestFit="1" customWidth="1"/>
    <col min="15640" max="15642" width="10.625" style="478"/>
    <col min="15643" max="15643" width="10.125" style="478" customWidth="1"/>
    <col min="15644" max="15872" width="10.625" style="478"/>
    <col min="15873" max="15880" width="0" style="478" hidden="1" customWidth="1"/>
    <col min="15881" max="15883" width="3.75" style="478" customWidth="1"/>
    <col min="15884" max="15884" width="12.75" style="478" customWidth="1"/>
    <col min="15885" max="15885" width="47.375" style="478" customWidth="1"/>
    <col min="15886" max="15889" width="0" style="478" hidden="1" customWidth="1"/>
    <col min="15890" max="15890" width="11.75" style="478" customWidth="1"/>
    <col min="15891" max="15891" width="6.375" style="478" bestFit="1" customWidth="1"/>
    <col min="15892" max="15892" width="11.75" style="478" customWidth="1"/>
    <col min="15893" max="15893" width="0" style="478" hidden="1" customWidth="1"/>
    <col min="15894" max="15894" width="3.75" style="478" customWidth="1"/>
    <col min="15895" max="15895" width="11.125" style="478" bestFit="1" customWidth="1"/>
    <col min="15896" max="15898" width="10.625" style="478"/>
    <col min="15899" max="15899" width="10.125" style="478" customWidth="1"/>
    <col min="15900" max="16128" width="10.625" style="478"/>
    <col min="16129" max="16136" width="0" style="478" hidden="1" customWidth="1"/>
    <col min="16137" max="16139" width="3.75" style="478" customWidth="1"/>
    <col min="16140" max="16140" width="12.75" style="478" customWidth="1"/>
    <col min="16141" max="16141" width="47.375" style="478" customWidth="1"/>
    <col min="16142" max="16145" width="0" style="478" hidden="1" customWidth="1"/>
    <col min="16146" max="16146" width="11.75" style="478" customWidth="1"/>
    <col min="16147" max="16147" width="6.375" style="478" bestFit="1" customWidth="1"/>
    <col min="16148" max="16148" width="11.75" style="478" customWidth="1"/>
    <col min="16149" max="16149" width="0" style="478" hidden="1" customWidth="1"/>
    <col min="16150" max="16150" width="3.75" style="478" customWidth="1"/>
    <col min="16151" max="16151" width="11.125" style="478" bestFit="1" customWidth="1"/>
    <col min="16152" max="16154" width="10.625" style="478"/>
    <col min="16155" max="16155" width="10.125" style="478" customWidth="1"/>
    <col min="16156" max="16384" width="10.6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9" t="s">
        <v>658</v>
      </c>
      <c r="M5" s="1229"/>
      <c r="N5" s="1229"/>
      <c r="O5" s="1229"/>
      <c r="P5" s="1229"/>
      <c r="Q5" s="1229"/>
      <c r="R5" s="1229"/>
      <c r="S5" s="1229"/>
      <c r="T5" s="1229"/>
      <c r="U5" s="499"/>
    </row>
    <row r="6" spans="7:34" ht="3" customHeight="1">
      <c r="J6" s="483"/>
      <c r="K6" s="483"/>
      <c r="L6" s="479"/>
      <c r="M6" s="479"/>
      <c r="N6" s="479"/>
      <c r="O6" s="482"/>
      <c r="P6" s="482"/>
      <c r="Q6" s="482"/>
      <c r="R6" s="482"/>
      <c r="S6" s="482"/>
      <c r="T6" s="482"/>
      <c r="U6" s="479"/>
    </row>
    <row r="7" spans="7:34" s="525" customFormat="1" ht="34.200000000000003">
      <c r="G7" s="533"/>
      <c r="H7" s="533"/>
      <c r="I7" s="533"/>
      <c r="J7" s="531"/>
      <c r="K7" s="531"/>
      <c r="L7" s="526"/>
      <c r="M7" s="619" t="s">
        <v>502</v>
      </c>
      <c r="N7" s="668"/>
      <c r="O7" s="1248" t="str">
        <f>IF(NameOrPr_ch="",IF(NameOrPr="","",NameOrPr),NameOrPr_ch)</f>
        <v>Департамент энергетики и тарифов Ивановской области</v>
      </c>
      <c r="P7" s="1249"/>
      <c r="Q7" s="1249"/>
      <c r="R7" s="1249"/>
      <c r="S7" s="1249"/>
      <c r="T7" s="1250"/>
      <c r="U7" s="671"/>
      <c r="X7" s="587"/>
      <c r="Y7" s="587"/>
      <c r="Z7" s="587"/>
      <c r="AA7" s="587"/>
      <c r="AB7" s="587"/>
      <c r="AC7" s="587"/>
      <c r="AD7" s="587"/>
      <c r="AE7" s="587"/>
      <c r="AF7" s="587"/>
      <c r="AG7" s="587"/>
      <c r="AH7" s="587"/>
    </row>
    <row r="8" spans="7:34" s="493" customFormat="1" ht="18.600000000000001">
      <c r="G8" s="492"/>
      <c r="H8" s="492"/>
      <c r="L8" s="501"/>
      <c r="M8" s="619" t="s">
        <v>597</v>
      </c>
      <c r="N8" s="668"/>
      <c r="O8" s="1248" t="str">
        <f>IF(datePr_ch="",IF(datePr="","",datePr),datePr_ch)</f>
        <v>03.12.2021</v>
      </c>
      <c r="P8" s="1249"/>
      <c r="Q8" s="1249"/>
      <c r="R8" s="1249"/>
      <c r="S8" s="1249"/>
      <c r="T8" s="1250"/>
      <c r="U8" s="669"/>
      <c r="X8" s="507"/>
      <c r="Y8" s="507"/>
      <c r="Z8" s="507"/>
      <c r="AA8" s="507"/>
      <c r="AB8" s="507"/>
      <c r="AC8" s="507"/>
      <c r="AD8" s="507"/>
      <c r="AE8" s="507"/>
      <c r="AF8" s="507"/>
      <c r="AG8" s="507"/>
      <c r="AH8" s="507"/>
    </row>
    <row r="9" spans="7:34" s="493" customFormat="1" ht="18.600000000000001">
      <c r="G9" s="492"/>
      <c r="H9" s="492"/>
      <c r="L9" s="554"/>
      <c r="M9" s="619" t="s">
        <v>596</v>
      </c>
      <c r="N9" s="668"/>
      <c r="O9" s="1248" t="str">
        <f>IF(numberPr_ch="",IF(numberPr="","",numberPr),numberPr_ch)</f>
        <v>54-т/8</v>
      </c>
      <c r="P9" s="1249"/>
      <c r="Q9" s="1249"/>
      <c r="R9" s="1249"/>
      <c r="S9" s="1249"/>
      <c r="T9" s="1250"/>
      <c r="U9" s="669"/>
      <c r="X9" s="507"/>
      <c r="Y9" s="507"/>
      <c r="Z9" s="507"/>
      <c r="AA9" s="507"/>
      <c r="AB9" s="507"/>
      <c r="AC9" s="507"/>
      <c r="AD9" s="507"/>
      <c r="AE9" s="507"/>
      <c r="AF9" s="507"/>
      <c r="AG9" s="507"/>
      <c r="AH9" s="507"/>
    </row>
    <row r="10" spans="7:34" s="493" customFormat="1" ht="22.8">
      <c r="G10" s="492"/>
      <c r="H10" s="492"/>
      <c r="L10" s="554"/>
      <c r="M10" s="619" t="s">
        <v>501</v>
      </c>
      <c r="N10" s="668"/>
      <c r="O10" s="1248" t="str">
        <f>IF(IstPub_ch="",IF(IstPub="","",IstPub),IstPub_ch)</f>
        <v>На сайте Департамента энергетики и тарифов Ивановской области</v>
      </c>
      <c r="P10" s="1249"/>
      <c r="Q10" s="1249"/>
      <c r="R10" s="1249"/>
      <c r="S10" s="1249"/>
      <c r="T10" s="1250"/>
      <c r="U10" s="669"/>
      <c r="X10" s="507"/>
      <c r="Y10" s="507"/>
      <c r="Z10" s="507"/>
      <c r="AA10" s="507"/>
      <c r="AB10" s="507"/>
      <c r="AC10" s="507"/>
      <c r="AD10" s="507"/>
      <c r="AE10" s="507"/>
      <c r="AF10" s="507"/>
      <c r="AG10" s="507"/>
      <c r="AH10" s="507"/>
    </row>
    <row r="11" spans="7:34" s="493" customFormat="1" ht="11.4" hidden="1">
      <c r="G11" s="492"/>
      <c r="H11" s="492"/>
      <c r="L11" s="1230"/>
      <c r="M11" s="1230"/>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52"/>
      <c r="P12" s="1252"/>
      <c r="Q12" s="1252"/>
      <c r="R12" s="1252"/>
      <c r="S12" s="1252"/>
      <c r="T12" s="1252"/>
      <c r="U12" s="1252"/>
    </row>
    <row r="13" spans="7:34">
      <c r="J13" s="483"/>
      <c r="K13" s="483"/>
      <c r="L13" s="1160" t="s">
        <v>454</v>
      </c>
      <c r="M13" s="1160"/>
      <c r="N13" s="1160"/>
      <c r="O13" s="1160"/>
      <c r="P13" s="1160"/>
      <c r="Q13" s="1160"/>
      <c r="R13" s="1160"/>
      <c r="S13" s="1160"/>
      <c r="T13" s="1160"/>
      <c r="U13" s="1160"/>
      <c r="V13" s="1160"/>
      <c r="W13" s="1160" t="s">
        <v>455</v>
      </c>
    </row>
    <row r="14" spans="7:34" ht="14.25" customHeight="1">
      <c r="J14" s="483"/>
      <c r="K14" s="483"/>
      <c r="L14" s="1213" t="s">
        <v>92</v>
      </c>
      <c r="M14" s="1213" t="s">
        <v>640</v>
      </c>
      <c r="N14" s="523"/>
      <c r="O14" s="1214" t="s">
        <v>642</v>
      </c>
      <c r="P14" s="1215"/>
      <c r="Q14" s="1215"/>
      <c r="R14" s="1215"/>
      <c r="S14" s="1215"/>
      <c r="T14" s="1216"/>
      <c r="U14" s="1224" t="s">
        <v>341</v>
      </c>
      <c r="V14" s="1210" t="s">
        <v>275</v>
      </c>
      <c r="W14" s="1160"/>
    </row>
    <row r="15" spans="7:34" s="525" customFormat="1" ht="14.25" customHeight="1">
      <c r="G15" s="533"/>
      <c r="H15" s="533"/>
      <c r="I15" s="533"/>
      <c r="J15" s="531"/>
      <c r="K15" s="531"/>
      <c r="L15" s="1213"/>
      <c r="M15" s="1213"/>
      <c r="N15" s="523"/>
      <c r="O15" s="1219" t="s">
        <v>606</v>
      </c>
      <c r="P15" s="1217" t="s">
        <v>271</v>
      </c>
      <c r="Q15" s="1218"/>
      <c r="R15" s="1222" t="s">
        <v>655</v>
      </c>
      <c r="S15" s="1222"/>
      <c r="T15" s="1223"/>
      <c r="U15" s="1225"/>
      <c r="V15" s="1211"/>
      <c r="W15" s="1160"/>
      <c r="X15" s="587"/>
      <c r="Y15" s="587"/>
      <c r="Z15" s="587"/>
      <c r="AA15" s="587"/>
      <c r="AB15" s="587"/>
      <c r="AC15" s="587"/>
      <c r="AD15" s="587"/>
      <c r="AE15" s="587"/>
      <c r="AF15" s="587"/>
      <c r="AG15" s="587"/>
      <c r="AH15" s="587"/>
    </row>
    <row r="16" spans="7:34" ht="34.200000000000003">
      <c r="J16" s="483"/>
      <c r="K16" s="483"/>
      <c r="L16" s="1213"/>
      <c r="M16" s="1213"/>
      <c r="N16" s="522"/>
      <c r="O16" s="1220"/>
      <c r="P16" s="537" t="s">
        <v>766</v>
      </c>
      <c r="Q16" s="537" t="s">
        <v>767</v>
      </c>
      <c r="R16" s="538" t="s">
        <v>274</v>
      </c>
      <c r="S16" s="1208" t="s">
        <v>273</v>
      </c>
      <c r="T16" s="1209"/>
      <c r="U16" s="1226"/>
      <c r="V16" s="1212"/>
      <c r="W16" s="1160"/>
    </row>
    <row r="17" spans="1:34">
      <c r="J17" s="483"/>
      <c r="K17" s="491">
        <v>1</v>
      </c>
      <c r="L17" s="480" t="s">
        <v>93</v>
      </c>
      <c r="M17" s="480" t="s">
        <v>49</v>
      </c>
      <c r="N17" s="498" t="s">
        <v>49</v>
      </c>
      <c r="O17" s="489">
        <f ca="1">OFFSET(O17,0,-1)+1</f>
        <v>3</v>
      </c>
      <c r="P17" s="489">
        <f ca="1">OFFSET(P17,0,-1)+1</f>
        <v>4</v>
      </c>
      <c r="Q17" s="489">
        <f ca="1">OFFSET(Q17,0,-1)+1</f>
        <v>5</v>
      </c>
      <c r="R17" s="489">
        <f ca="1">OFFSET(R17,0,-1)+1</f>
        <v>6</v>
      </c>
      <c r="S17" s="1231">
        <f ca="1">OFFSET(S17,0,-1)+1</f>
        <v>7</v>
      </c>
      <c r="T17" s="1231"/>
      <c r="U17" s="489">
        <f ca="1">OFFSET(U17,0,-2)+1</f>
        <v>8</v>
      </c>
      <c r="V17" s="497">
        <f ca="1">OFFSET(V17,0,-1)</f>
        <v>8</v>
      </c>
      <c r="W17" s="489">
        <f ca="1">OFFSET(W17,0,-1)+1</f>
        <v>9</v>
      </c>
    </row>
    <row r="18" spans="1:34" ht="22.8">
      <c r="A18" s="1232">
        <v>1</v>
      </c>
      <c r="B18" s="942"/>
      <c r="C18" s="942"/>
      <c r="D18" s="942"/>
      <c r="E18" s="943"/>
      <c r="F18" s="944"/>
      <c r="G18" s="944"/>
      <c r="H18" s="944"/>
      <c r="I18" s="945"/>
      <c r="J18" s="940"/>
      <c r="K18" s="947"/>
      <c r="L18" s="595">
        <f>mergeValue(A18)</f>
        <v>1</v>
      </c>
      <c r="M18" s="643" t="s">
        <v>20</v>
      </c>
      <c r="N18" s="582"/>
      <c r="O18" s="1245"/>
      <c r="P18" s="1245"/>
      <c r="Q18" s="1245"/>
      <c r="R18" s="1245"/>
      <c r="S18" s="1245"/>
      <c r="T18" s="1245"/>
      <c r="U18" s="1245"/>
      <c r="V18" s="1245"/>
      <c r="W18" s="632" t="s">
        <v>659</v>
      </c>
    </row>
    <row r="19" spans="1:34" ht="34.200000000000003">
      <c r="A19" s="1232"/>
      <c r="B19" s="1232">
        <v>1</v>
      </c>
      <c r="C19" s="942"/>
      <c r="D19" s="942"/>
      <c r="E19" s="944"/>
      <c r="F19" s="944"/>
      <c r="G19" s="944"/>
      <c r="H19" s="944"/>
      <c r="I19" s="939"/>
      <c r="J19" s="938"/>
      <c r="K19" s="941"/>
      <c r="L19" s="595" t="str">
        <f>mergeValue(A19) &amp;"."&amp; mergeValue(B19)</f>
        <v>1.1</v>
      </c>
      <c r="M19" s="548" t="s">
        <v>16</v>
      </c>
      <c r="N19" s="582"/>
      <c r="O19" s="1245"/>
      <c r="P19" s="1245"/>
      <c r="Q19" s="1245"/>
      <c r="R19" s="1245"/>
      <c r="S19" s="1245"/>
      <c r="T19" s="1245"/>
      <c r="U19" s="1245"/>
      <c r="V19" s="1245"/>
      <c r="W19" s="632" t="s">
        <v>477</v>
      </c>
    </row>
    <row r="20" spans="1:34" ht="22.8">
      <c r="A20" s="1232"/>
      <c r="B20" s="1232"/>
      <c r="C20" s="1232">
        <v>1</v>
      </c>
      <c r="D20" s="942"/>
      <c r="E20" s="944"/>
      <c r="F20" s="944"/>
      <c r="G20" s="944"/>
      <c r="H20" s="944"/>
      <c r="I20" s="946"/>
      <c r="J20" s="938"/>
      <c r="K20" s="941"/>
      <c r="L20" s="595" t="str">
        <f>mergeValue(A20) &amp;"."&amp; mergeValue(B20)&amp;"."&amp; mergeValue(C20)</f>
        <v>1.1.1</v>
      </c>
      <c r="M20" s="549" t="s">
        <v>7</v>
      </c>
      <c r="N20" s="582"/>
      <c r="O20" s="1245"/>
      <c r="P20" s="1245"/>
      <c r="Q20" s="1245"/>
      <c r="R20" s="1245"/>
      <c r="S20" s="1245"/>
      <c r="T20" s="1245"/>
      <c r="U20" s="1245"/>
      <c r="V20" s="1245"/>
      <c r="W20" s="632" t="s">
        <v>634</v>
      </c>
    </row>
    <row r="21" spans="1:34" ht="22.8">
      <c r="A21" s="1232"/>
      <c r="B21" s="1232"/>
      <c r="C21" s="1232"/>
      <c r="D21" s="1232">
        <v>1</v>
      </c>
      <c r="E21" s="944"/>
      <c r="F21" s="944"/>
      <c r="G21" s="944"/>
      <c r="H21" s="944"/>
      <c r="I21" s="946"/>
      <c r="J21" s="938"/>
      <c r="K21" s="941"/>
      <c r="L21" s="595" t="str">
        <f>mergeValue(A21) &amp;"."&amp; mergeValue(B21)&amp;"."&amp; mergeValue(C21)&amp;"."&amp; mergeValue(D21)</f>
        <v>1.1.1.1</v>
      </c>
      <c r="M21" s="550" t="s">
        <v>22</v>
      </c>
      <c r="N21" s="582"/>
      <c r="O21" s="1245"/>
      <c r="P21" s="1245"/>
      <c r="Q21" s="1245"/>
      <c r="R21" s="1245"/>
      <c r="S21" s="1245"/>
      <c r="T21" s="1245"/>
      <c r="U21" s="1245"/>
      <c r="V21" s="1245"/>
      <c r="W21" s="632" t="s">
        <v>635</v>
      </c>
    </row>
    <row r="22" spans="1:34" ht="11.25" hidden="1" customHeight="1">
      <c r="A22" s="1232"/>
      <c r="B22" s="1232"/>
      <c r="C22" s="1232"/>
      <c r="D22" s="1232"/>
      <c r="E22" s="1232">
        <v>1</v>
      </c>
      <c r="F22" s="944"/>
      <c r="G22" s="944"/>
      <c r="H22" s="942">
        <v>1</v>
      </c>
      <c r="I22" s="1232">
        <v>1</v>
      </c>
      <c r="J22" s="944"/>
      <c r="K22" s="949"/>
      <c r="L22" s="595"/>
      <c r="M22" s="556"/>
      <c r="N22" s="583"/>
      <c r="O22" s="633"/>
      <c r="P22" s="633"/>
      <c r="Q22" s="633"/>
      <c r="R22" s="633"/>
      <c r="S22" s="633"/>
      <c r="T22" s="633"/>
      <c r="U22" s="633"/>
      <c r="V22" s="510"/>
      <c r="W22" s="561"/>
    </row>
    <row r="23" spans="1:34" ht="91.2">
      <c r="A23" s="1232"/>
      <c r="B23" s="1232"/>
      <c r="C23" s="1232"/>
      <c r="D23" s="1232"/>
      <c r="E23" s="1232"/>
      <c r="F23" s="1232">
        <v>1</v>
      </c>
      <c r="G23" s="942"/>
      <c r="H23" s="942"/>
      <c r="I23" s="1232"/>
      <c r="J23" s="1232">
        <v>1</v>
      </c>
      <c r="K23" s="950"/>
      <c r="L23" s="595" t="str">
        <f>mergeValue(A23) &amp;"."&amp; mergeValue(B23)&amp;"."&amp; mergeValue(C23)&amp;"."&amp; mergeValue(D23)&amp;"."&amp;  mergeValue(F23)</f>
        <v>1.1.1.1.1</v>
      </c>
      <c r="M23" s="557" t="s">
        <v>10</v>
      </c>
      <c r="N23" s="583"/>
      <c r="O23" s="1234"/>
      <c r="P23" s="1234"/>
      <c r="Q23" s="1234"/>
      <c r="R23" s="1234"/>
      <c r="S23" s="1234"/>
      <c r="T23" s="1234"/>
      <c r="U23" s="1234"/>
      <c r="V23" s="1234"/>
      <c r="W23" s="632" t="s">
        <v>636</v>
      </c>
      <c r="Y23" s="506" t="str">
        <f>strCheckUnique(Z23:Z26)</f>
        <v/>
      </c>
      <c r="AA23" s="506"/>
    </row>
    <row r="24" spans="1:34" ht="189" customHeight="1">
      <c r="A24" s="1232"/>
      <c r="B24" s="1232"/>
      <c r="C24" s="1232"/>
      <c r="D24" s="1232"/>
      <c r="E24" s="1232"/>
      <c r="F24" s="1232"/>
      <c r="G24" s="942">
        <v>1</v>
      </c>
      <c r="H24" s="942"/>
      <c r="I24" s="1232"/>
      <c r="J24" s="1232"/>
      <c r="K24" s="950">
        <v>1</v>
      </c>
      <c r="L24" s="595" t="str">
        <f>mergeValue(A24) &amp;"."&amp; mergeValue(B24)&amp;"."&amp; mergeValue(C24)&amp;"."&amp; mergeValue(D24)&amp;"."&amp; mergeValue(F24)&amp;"."&amp; mergeValue(G24)</f>
        <v>1.1.1.1.1.1</v>
      </c>
      <c r="M24" s="1071"/>
      <c r="N24" s="588"/>
      <c r="O24" s="564"/>
      <c r="P24" s="564"/>
      <c r="Q24" s="1096"/>
      <c r="R24" s="1243"/>
      <c r="S24" s="1228" t="s">
        <v>84</v>
      </c>
      <c r="T24" s="1243"/>
      <c r="U24" s="1228" t="s">
        <v>85</v>
      </c>
      <c r="V24" s="580"/>
      <c r="W24" s="1203" t="s">
        <v>660</v>
      </c>
      <c r="X24" s="502" t="str">
        <f>strCheckDate(O25:V25)</f>
        <v/>
      </c>
      <c r="Y24" s="506"/>
      <c r="Z24" s="506" t="str">
        <f>IF(M24="","",M24 )</f>
        <v/>
      </c>
      <c r="AA24" s="506"/>
      <c r="AB24" s="506"/>
      <c r="AC24" s="506"/>
    </row>
    <row r="25" spans="1:34" ht="11.4" hidden="1">
      <c r="A25" s="1232"/>
      <c r="B25" s="1232"/>
      <c r="C25" s="1232"/>
      <c r="D25" s="1232"/>
      <c r="E25" s="1232"/>
      <c r="F25" s="1232"/>
      <c r="G25" s="942"/>
      <c r="H25" s="942"/>
      <c r="I25" s="1232"/>
      <c r="J25" s="1232"/>
      <c r="K25" s="950"/>
      <c r="L25" s="602"/>
      <c r="M25" s="648"/>
      <c r="N25" s="588"/>
      <c r="O25" s="564"/>
      <c r="P25" s="564"/>
      <c r="Q25" s="586" t="str">
        <f>R24 &amp; "-" &amp; T24</f>
        <v>-</v>
      </c>
      <c r="R25" s="1227"/>
      <c r="S25" s="1228"/>
      <c r="T25" s="1227"/>
      <c r="U25" s="1228"/>
      <c r="V25" s="580"/>
      <c r="W25" s="1204"/>
    </row>
    <row r="26" spans="1:34" s="477" customFormat="1" ht="15" customHeight="1">
      <c r="A26" s="1232"/>
      <c r="B26" s="1232"/>
      <c r="C26" s="1232"/>
      <c r="D26" s="1232"/>
      <c r="E26" s="1232"/>
      <c r="F26" s="1232"/>
      <c r="G26" s="944"/>
      <c r="H26" s="942"/>
      <c r="I26" s="1232"/>
      <c r="J26" s="1232"/>
      <c r="K26" s="949"/>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4" s="477" customFormat="1" ht="15" customHeight="1">
      <c r="A27" s="1232"/>
      <c r="B27" s="1232"/>
      <c r="C27" s="1232"/>
      <c r="D27" s="1232"/>
      <c r="E27" s="1232"/>
      <c r="F27" s="944"/>
      <c r="G27" s="944"/>
      <c r="H27" s="942"/>
      <c r="I27" s="123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15" customHeight="1">
      <c r="A28" s="1232"/>
      <c r="B28" s="1232"/>
      <c r="C28" s="1232"/>
      <c r="D28" s="123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2"/>
      <c r="B29" s="1232"/>
      <c r="C29" s="123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2"/>
      <c r="B30" s="123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661</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625" defaultRowHeight="13.8"/>
  <cols>
    <col min="1" max="1" width="3.75" style="593" hidden="1" customWidth="1"/>
    <col min="2" max="4" width="3.75" style="587" hidden="1" customWidth="1"/>
    <col min="5" max="5" width="3.75" style="532" customWidth="1"/>
    <col min="6" max="6" width="9.75" style="525" customWidth="1"/>
    <col min="7" max="7" width="37.75" style="525" customWidth="1"/>
    <col min="8" max="8" width="66.875" style="525" customWidth="1"/>
    <col min="9" max="9" width="115.75" style="525" customWidth="1"/>
    <col min="10" max="11" width="10.625" style="587"/>
    <col min="12" max="12" width="11.125" style="587" customWidth="1"/>
    <col min="13" max="20" width="10.625" style="587"/>
    <col min="21" max="16384" width="10.625" style="525"/>
  </cols>
  <sheetData>
    <row r="1" spans="1:20" ht="3" customHeight="1">
      <c r="A1" s="593" t="s">
        <v>183</v>
      </c>
    </row>
    <row r="2" spans="1:20" ht="22.2">
      <c r="F2" s="1197" t="s">
        <v>491</v>
      </c>
      <c r="G2" s="1198"/>
      <c r="H2" s="1199"/>
      <c r="I2" s="642"/>
    </row>
    <row r="3" spans="1:20" ht="3" customHeight="1"/>
    <row r="4" spans="1:20" s="572" customFormat="1" ht="11.4">
      <c r="A4" s="592"/>
      <c r="B4" s="592"/>
      <c r="C4" s="592"/>
      <c r="D4" s="592"/>
      <c r="F4" s="1160" t="s">
        <v>454</v>
      </c>
      <c r="G4" s="1160"/>
      <c r="H4" s="1160"/>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600000000000001">
      <c r="A7" s="592"/>
      <c r="B7" s="592"/>
      <c r="C7" s="592"/>
      <c r="D7" s="592"/>
      <c r="F7" s="618">
        <v>1</v>
      </c>
      <c r="G7" s="634" t="s">
        <v>492</v>
      </c>
      <c r="H7" s="606" t="str">
        <f>IF(dateCh="","",dateCh)</f>
        <v>14.12.2021</v>
      </c>
      <c r="I7" s="583" t="s">
        <v>493</v>
      </c>
      <c r="J7" s="617"/>
      <c r="K7" s="592"/>
      <c r="L7" s="592"/>
      <c r="M7" s="592"/>
      <c r="N7" s="592"/>
      <c r="O7" s="592"/>
      <c r="P7" s="592"/>
      <c r="Q7" s="592"/>
      <c r="R7" s="592"/>
      <c r="S7" s="592"/>
      <c r="T7" s="592"/>
    </row>
    <row r="8" spans="1:20" s="572" customFormat="1" ht="45.6">
      <c r="A8" s="1201">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8">
      <c r="A9" s="1201"/>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8">
      <c r="A10" s="1201"/>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600000000000001">
      <c r="A11" s="1201"/>
      <c r="B11" s="1201">
        <v>1</v>
      </c>
      <c r="C11" s="625"/>
      <c r="D11" s="625"/>
      <c r="F11" s="618" t="str">
        <f>"4."&amp;mergeValue(A11) &amp;"."&amp;mergeValue(B11)</f>
        <v>4.1.1</v>
      </c>
      <c r="G11" s="613" t="s">
        <v>593</v>
      </c>
      <c r="H11" s="606" t="str">
        <f>IF(region_name="","",region_name)</f>
        <v>Ивановская область</v>
      </c>
      <c r="I11" s="583" t="s">
        <v>499</v>
      </c>
      <c r="J11" s="617"/>
      <c r="K11" s="592"/>
      <c r="L11" s="592"/>
      <c r="M11" s="592"/>
      <c r="N11" s="592"/>
      <c r="O11" s="592"/>
      <c r="P11" s="592"/>
      <c r="Q11" s="592"/>
      <c r="R11" s="592"/>
      <c r="S11" s="592"/>
      <c r="T11" s="592"/>
    </row>
    <row r="12" spans="1:20" s="572" customFormat="1" ht="22.8">
      <c r="A12" s="1201"/>
      <c r="B12" s="1201"/>
      <c r="C12" s="1201">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c r="O13" s="592"/>
      <c r="P13" s="592"/>
      <c r="Q13" s="592"/>
      <c r="R13" s="592"/>
      <c r="S13" s="592"/>
      <c r="T13" s="592"/>
    </row>
    <row r="14" spans="1:20" s="572" customFormat="1" ht="18.600000000000001">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600000000000001">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600000000000001">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600000000000001">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594</v>
      </c>
      <c r="H19" s="1196"/>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625" defaultRowHeight="13.8"/>
  <cols>
    <col min="1" max="6" width="10.625" style="502" hidden="1" customWidth="1"/>
    <col min="7" max="8" width="9.125" style="508" hidden="1" customWidth="1"/>
    <col min="9" max="9" width="3.75" style="485" customWidth="1"/>
    <col min="10" max="11" width="3.75" style="484" customWidth="1"/>
    <col min="12" max="12" width="12.75" style="478" customWidth="1"/>
    <col min="13" max="13" width="44.75" style="478" customWidth="1"/>
    <col min="14" max="14" width="2" style="478" hidden="1" customWidth="1"/>
    <col min="15" max="17" width="23.75" style="478" hidden="1" customWidth="1"/>
    <col min="18" max="18" width="11.75" style="478" customWidth="1"/>
    <col min="19" max="19" width="3.75" style="478" customWidth="1"/>
    <col min="20" max="20" width="11.75" style="478" customWidth="1"/>
    <col min="21" max="21" width="8.625" style="478" hidden="1" customWidth="1"/>
    <col min="22" max="22" width="4.75" style="478" customWidth="1"/>
    <col min="23" max="23" width="115.75" style="478" customWidth="1"/>
    <col min="24" max="34" width="10.625" style="502"/>
    <col min="35" max="256" width="10.625" style="478"/>
    <col min="257" max="264" width="0" style="478" hidden="1" customWidth="1"/>
    <col min="265" max="267" width="3.75" style="478" customWidth="1"/>
    <col min="268" max="268" width="12.75" style="478" customWidth="1"/>
    <col min="269" max="269" width="47.375" style="478" customWidth="1"/>
    <col min="270" max="273" width="0" style="478" hidden="1" customWidth="1"/>
    <col min="274" max="274" width="11.75" style="478" customWidth="1"/>
    <col min="275" max="275" width="6.375" style="478" bestFit="1" customWidth="1"/>
    <col min="276" max="276" width="11.75" style="478" customWidth="1"/>
    <col min="277" max="277" width="0" style="478" hidden="1" customWidth="1"/>
    <col min="278" max="278" width="3.75" style="478" customWidth="1"/>
    <col min="279" max="279" width="11.125" style="478" bestFit="1" customWidth="1"/>
    <col min="280" max="512" width="10.625" style="478"/>
    <col min="513" max="520" width="0" style="478" hidden="1" customWidth="1"/>
    <col min="521" max="523" width="3.75" style="478" customWidth="1"/>
    <col min="524" max="524" width="12.75" style="478" customWidth="1"/>
    <col min="525" max="525" width="47.375" style="478" customWidth="1"/>
    <col min="526" max="529" width="0" style="478" hidden="1" customWidth="1"/>
    <col min="530" max="530" width="11.75" style="478" customWidth="1"/>
    <col min="531" max="531" width="6.375" style="478" bestFit="1" customWidth="1"/>
    <col min="532" max="532" width="11.75" style="478" customWidth="1"/>
    <col min="533" max="533" width="0" style="478" hidden="1" customWidth="1"/>
    <col min="534" max="534" width="3.75" style="478" customWidth="1"/>
    <col min="535" max="535" width="11.125" style="478" bestFit="1" customWidth="1"/>
    <col min="536" max="768" width="10.625" style="478"/>
    <col min="769" max="776" width="0" style="478" hidden="1" customWidth="1"/>
    <col min="777" max="779" width="3.75" style="478" customWidth="1"/>
    <col min="780" max="780" width="12.75" style="478" customWidth="1"/>
    <col min="781" max="781" width="47.375" style="478" customWidth="1"/>
    <col min="782" max="785" width="0" style="478" hidden="1" customWidth="1"/>
    <col min="786" max="786" width="11.75" style="478" customWidth="1"/>
    <col min="787" max="787" width="6.375" style="478" bestFit="1" customWidth="1"/>
    <col min="788" max="788" width="11.75" style="478" customWidth="1"/>
    <col min="789" max="789" width="0" style="478" hidden="1" customWidth="1"/>
    <col min="790" max="790" width="3.75" style="478" customWidth="1"/>
    <col min="791" max="791" width="11.125" style="478" bestFit="1" customWidth="1"/>
    <col min="792" max="1024" width="10.625" style="478"/>
    <col min="1025" max="1032" width="0" style="478" hidden="1" customWidth="1"/>
    <col min="1033" max="1035" width="3.75" style="478" customWidth="1"/>
    <col min="1036" max="1036" width="12.75" style="478" customWidth="1"/>
    <col min="1037" max="1037" width="47.375" style="478" customWidth="1"/>
    <col min="1038" max="1041" width="0" style="478" hidden="1" customWidth="1"/>
    <col min="1042" max="1042" width="11.75" style="478" customWidth="1"/>
    <col min="1043" max="1043" width="6.375" style="478" bestFit="1" customWidth="1"/>
    <col min="1044" max="1044" width="11.75" style="478" customWidth="1"/>
    <col min="1045" max="1045" width="0" style="478" hidden="1" customWidth="1"/>
    <col min="1046" max="1046" width="3.75" style="478" customWidth="1"/>
    <col min="1047" max="1047" width="11.125" style="478" bestFit="1" customWidth="1"/>
    <col min="1048" max="1280" width="10.625" style="478"/>
    <col min="1281" max="1288" width="0" style="478" hidden="1" customWidth="1"/>
    <col min="1289" max="1291" width="3.75" style="478" customWidth="1"/>
    <col min="1292" max="1292" width="12.75" style="478" customWidth="1"/>
    <col min="1293" max="1293" width="47.375" style="478" customWidth="1"/>
    <col min="1294" max="1297" width="0" style="478" hidden="1" customWidth="1"/>
    <col min="1298" max="1298" width="11.75" style="478" customWidth="1"/>
    <col min="1299" max="1299" width="6.375" style="478" bestFit="1" customWidth="1"/>
    <col min="1300" max="1300" width="11.75" style="478" customWidth="1"/>
    <col min="1301" max="1301" width="0" style="478" hidden="1" customWidth="1"/>
    <col min="1302" max="1302" width="3.75" style="478" customWidth="1"/>
    <col min="1303" max="1303" width="11.125" style="478" bestFit="1" customWidth="1"/>
    <col min="1304" max="1536" width="10.625" style="478"/>
    <col min="1537" max="1544" width="0" style="478" hidden="1" customWidth="1"/>
    <col min="1545" max="1547" width="3.75" style="478" customWidth="1"/>
    <col min="1548" max="1548" width="12.75" style="478" customWidth="1"/>
    <col min="1549" max="1549" width="47.375" style="478" customWidth="1"/>
    <col min="1550" max="1553" width="0" style="478" hidden="1" customWidth="1"/>
    <col min="1554" max="1554" width="11.75" style="478" customWidth="1"/>
    <col min="1555" max="1555" width="6.375" style="478" bestFit="1" customWidth="1"/>
    <col min="1556" max="1556" width="11.75" style="478" customWidth="1"/>
    <col min="1557" max="1557" width="0" style="478" hidden="1" customWidth="1"/>
    <col min="1558" max="1558" width="3.75" style="478" customWidth="1"/>
    <col min="1559" max="1559" width="11.125" style="478" bestFit="1" customWidth="1"/>
    <col min="1560" max="1792" width="10.625" style="478"/>
    <col min="1793" max="1800" width="0" style="478" hidden="1" customWidth="1"/>
    <col min="1801" max="1803" width="3.75" style="478" customWidth="1"/>
    <col min="1804" max="1804" width="12.75" style="478" customWidth="1"/>
    <col min="1805" max="1805" width="47.375" style="478" customWidth="1"/>
    <col min="1806" max="1809" width="0" style="478" hidden="1" customWidth="1"/>
    <col min="1810" max="1810" width="11.75" style="478" customWidth="1"/>
    <col min="1811" max="1811" width="6.375" style="478" bestFit="1" customWidth="1"/>
    <col min="1812" max="1812" width="11.75" style="478" customWidth="1"/>
    <col min="1813" max="1813" width="0" style="478" hidden="1" customWidth="1"/>
    <col min="1814" max="1814" width="3.75" style="478" customWidth="1"/>
    <col min="1815" max="1815" width="11.125" style="478" bestFit="1" customWidth="1"/>
    <col min="1816" max="2048" width="10.625" style="478"/>
    <col min="2049" max="2056" width="0" style="478" hidden="1" customWidth="1"/>
    <col min="2057" max="2059" width="3.75" style="478" customWidth="1"/>
    <col min="2060" max="2060" width="12.75" style="478" customWidth="1"/>
    <col min="2061" max="2061" width="47.375" style="478" customWidth="1"/>
    <col min="2062" max="2065" width="0" style="478" hidden="1" customWidth="1"/>
    <col min="2066" max="2066" width="11.75" style="478" customWidth="1"/>
    <col min="2067" max="2067" width="6.375" style="478" bestFit="1" customWidth="1"/>
    <col min="2068" max="2068" width="11.75" style="478" customWidth="1"/>
    <col min="2069" max="2069" width="0" style="478" hidden="1" customWidth="1"/>
    <col min="2070" max="2070" width="3.75" style="478" customWidth="1"/>
    <col min="2071" max="2071" width="11.125" style="478" bestFit="1" customWidth="1"/>
    <col min="2072" max="2304" width="10.625" style="478"/>
    <col min="2305" max="2312" width="0" style="478" hidden="1" customWidth="1"/>
    <col min="2313" max="2315" width="3.75" style="478" customWidth="1"/>
    <col min="2316" max="2316" width="12.75" style="478" customWidth="1"/>
    <col min="2317" max="2317" width="47.375" style="478" customWidth="1"/>
    <col min="2318" max="2321" width="0" style="478" hidden="1" customWidth="1"/>
    <col min="2322" max="2322" width="11.75" style="478" customWidth="1"/>
    <col min="2323" max="2323" width="6.375" style="478" bestFit="1" customWidth="1"/>
    <col min="2324" max="2324" width="11.75" style="478" customWidth="1"/>
    <col min="2325" max="2325" width="0" style="478" hidden="1" customWidth="1"/>
    <col min="2326" max="2326" width="3.75" style="478" customWidth="1"/>
    <col min="2327" max="2327" width="11.125" style="478" bestFit="1" customWidth="1"/>
    <col min="2328" max="2560" width="10.625" style="478"/>
    <col min="2561" max="2568" width="0" style="478" hidden="1" customWidth="1"/>
    <col min="2569" max="2571" width="3.75" style="478" customWidth="1"/>
    <col min="2572" max="2572" width="12.75" style="478" customWidth="1"/>
    <col min="2573" max="2573" width="47.375" style="478" customWidth="1"/>
    <col min="2574" max="2577" width="0" style="478" hidden="1" customWidth="1"/>
    <col min="2578" max="2578" width="11.75" style="478" customWidth="1"/>
    <col min="2579" max="2579" width="6.375" style="478" bestFit="1" customWidth="1"/>
    <col min="2580" max="2580" width="11.75" style="478" customWidth="1"/>
    <col min="2581" max="2581" width="0" style="478" hidden="1" customWidth="1"/>
    <col min="2582" max="2582" width="3.75" style="478" customWidth="1"/>
    <col min="2583" max="2583" width="11.125" style="478" bestFit="1" customWidth="1"/>
    <col min="2584" max="2816" width="10.625" style="478"/>
    <col min="2817" max="2824" width="0" style="478" hidden="1" customWidth="1"/>
    <col min="2825" max="2827" width="3.75" style="478" customWidth="1"/>
    <col min="2828" max="2828" width="12.75" style="478" customWidth="1"/>
    <col min="2829" max="2829" width="47.375" style="478" customWidth="1"/>
    <col min="2830" max="2833" width="0" style="478" hidden="1" customWidth="1"/>
    <col min="2834" max="2834" width="11.75" style="478" customWidth="1"/>
    <col min="2835" max="2835" width="6.375" style="478" bestFit="1" customWidth="1"/>
    <col min="2836" max="2836" width="11.75" style="478" customWidth="1"/>
    <col min="2837" max="2837" width="0" style="478" hidden="1" customWidth="1"/>
    <col min="2838" max="2838" width="3.75" style="478" customWidth="1"/>
    <col min="2839" max="2839" width="11.125" style="478" bestFit="1" customWidth="1"/>
    <col min="2840" max="3072" width="10.625" style="478"/>
    <col min="3073" max="3080" width="0" style="478" hidden="1" customWidth="1"/>
    <col min="3081" max="3083" width="3.75" style="478" customWidth="1"/>
    <col min="3084" max="3084" width="12.75" style="478" customWidth="1"/>
    <col min="3085" max="3085" width="47.375" style="478" customWidth="1"/>
    <col min="3086" max="3089" width="0" style="478" hidden="1" customWidth="1"/>
    <col min="3090" max="3090" width="11.75" style="478" customWidth="1"/>
    <col min="3091" max="3091" width="6.375" style="478" bestFit="1" customWidth="1"/>
    <col min="3092" max="3092" width="11.75" style="478" customWidth="1"/>
    <col min="3093" max="3093" width="0" style="478" hidden="1" customWidth="1"/>
    <col min="3094" max="3094" width="3.75" style="478" customWidth="1"/>
    <col min="3095" max="3095" width="11.125" style="478" bestFit="1" customWidth="1"/>
    <col min="3096" max="3328" width="10.625" style="478"/>
    <col min="3329" max="3336" width="0" style="478" hidden="1" customWidth="1"/>
    <col min="3337" max="3339" width="3.75" style="478" customWidth="1"/>
    <col min="3340" max="3340" width="12.75" style="478" customWidth="1"/>
    <col min="3341" max="3341" width="47.375" style="478" customWidth="1"/>
    <col min="3342" max="3345" width="0" style="478" hidden="1" customWidth="1"/>
    <col min="3346" max="3346" width="11.75" style="478" customWidth="1"/>
    <col min="3347" max="3347" width="6.375" style="478" bestFit="1" customWidth="1"/>
    <col min="3348" max="3348" width="11.75" style="478" customWidth="1"/>
    <col min="3349" max="3349" width="0" style="478" hidden="1" customWidth="1"/>
    <col min="3350" max="3350" width="3.75" style="478" customWidth="1"/>
    <col min="3351" max="3351" width="11.125" style="478" bestFit="1" customWidth="1"/>
    <col min="3352" max="3584" width="10.625" style="478"/>
    <col min="3585" max="3592" width="0" style="478" hidden="1" customWidth="1"/>
    <col min="3593" max="3595" width="3.75" style="478" customWidth="1"/>
    <col min="3596" max="3596" width="12.75" style="478" customWidth="1"/>
    <col min="3597" max="3597" width="47.375" style="478" customWidth="1"/>
    <col min="3598" max="3601" width="0" style="478" hidden="1" customWidth="1"/>
    <col min="3602" max="3602" width="11.75" style="478" customWidth="1"/>
    <col min="3603" max="3603" width="6.375" style="478" bestFit="1" customWidth="1"/>
    <col min="3604" max="3604" width="11.75" style="478" customWidth="1"/>
    <col min="3605" max="3605" width="0" style="478" hidden="1" customWidth="1"/>
    <col min="3606" max="3606" width="3.75" style="478" customWidth="1"/>
    <col min="3607" max="3607" width="11.125" style="478" bestFit="1" customWidth="1"/>
    <col min="3608" max="3840" width="10.625" style="478"/>
    <col min="3841" max="3848" width="0" style="478" hidden="1" customWidth="1"/>
    <col min="3849" max="3851" width="3.75" style="478" customWidth="1"/>
    <col min="3852" max="3852" width="12.75" style="478" customWidth="1"/>
    <col min="3853" max="3853" width="47.375" style="478" customWidth="1"/>
    <col min="3854" max="3857" width="0" style="478" hidden="1" customWidth="1"/>
    <col min="3858" max="3858" width="11.75" style="478" customWidth="1"/>
    <col min="3859" max="3859" width="6.375" style="478" bestFit="1" customWidth="1"/>
    <col min="3860" max="3860" width="11.75" style="478" customWidth="1"/>
    <col min="3861" max="3861" width="0" style="478" hidden="1" customWidth="1"/>
    <col min="3862" max="3862" width="3.75" style="478" customWidth="1"/>
    <col min="3863" max="3863" width="11.125" style="478" bestFit="1" customWidth="1"/>
    <col min="3864" max="4096" width="10.625" style="478"/>
    <col min="4097" max="4104" width="0" style="478" hidden="1" customWidth="1"/>
    <col min="4105" max="4107" width="3.75" style="478" customWidth="1"/>
    <col min="4108" max="4108" width="12.75" style="478" customWidth="1"/>
    <col min="4109" max="4109" width="47.375" style="478" customWidth="1"/>
    <col min="4110" max="4113" width="0" style="478" hidden="1" customWidth="1"/>
    <col min="4114" max="4114" width="11.75" style="478" customWidth="1"/>
    <col min="4115" max="4115" width="6.375" style="478" bestFit="1" customWidth="1"/>
    <col min="4116" max="4116" width="11.75" style="478" customWidth="1"/>
    <col min="4117" max="4117" width="0" style="478" hidden="1" customWidth="1"/>
    <col min="4118" max="4118" width="3.75" style="478" customWidth="1"/>
    <col min="4119" max="4119" width="11.125" style="478" bestFit="1" customWidth="1"/>
    <col min="4120" max="4352" width="10.625" style="478"/>
    <col min="4353" max="4360" width="0" style="478" hidden="1" customWidth="1"/>
    <col min="4361" max="4363" width="3.75" style="478" customWidth="1"/>
    <col min="4364" max="4364" width="12.75" style="478" customWidth="1"/>
    <col min="4365" max="4365" width="47.375" style="478" customWidth="1"/>
    <col min="4366" max="4369" width="0" style="478" hidden="1" customWidth="1"/>
    <col min="4370" max="4370" width="11.75" style="478" customWidth="1"/>
    <col min="4371" max="4371" width="6.375" style="478" bestFit="1" customWidth="1"/>
    <col min="4372" max="4372" width="11.75" style="478" customWidth="1"/>
    <col min="4373" max="4373" width="0" style="478" hidden="1" customWidth="1"/>
    <col min="4374" max="4374" width="3.75" style="478" customWidth="1"/>
    <col min="4375" max="4375" width="11.125" style="478" bestFit="1" customWidth="1"/>
    <col min="4376" max="4608" width="10.625" style="478"/>
    <col min="4609" max="4616" width="0" style="478" hidden="1" customWidth="1"/>
    <col min="4617" max="4619" width="3.75" style="478" customWidth="1"/>
    <col min="4620" max="4620" width="12.75" style="478" customWidth="1"/>
    <col min="4621" max="4621" width="47.375" style="478" customWidth="1"/>
    <col min="4622" max="4625" width="0" style="478" hidden="1" customWidth="1"/>
    <col min="4626" max="4626" width="11.75" style="478" customWidth="1"/>
    <col min="4627" max="4627" width="6.375" style="478" bestFit="1" customWidth="1"/>
    <col min="4628" max="4628" width="11.75" style="478" customWidth="1"/>
    <col min="4629" max="4629" width="0" style="478" hidden="1" customWidth="1"/>
    <col min="4630" max="4630" width="3.75" style="478" customWidth="1"/>
    <col min="4631" max="4631" width="11.125" style="478" bestFit="1" customWidth="1"/>
    <col min="4632" max="4864" width="10.625" style="478"/>
    <col min="4865" max="4872" width="0" style="478" hidden="1" customWidth="1"/>
    <col min="4873" max="4875" width="3.75" style="478" customWidth="1"/>
    <col min="4876" max="4876" width="12.75" style="478" customWidth="1"/>
    <col min="4877" max="4877" width="47.375" style="478" customWidth="1"/>
    <col min="4878" max="4881" width="0" style="478" hidden="1" customWidth="1"/>
    <col min="4882" max="4882" width="11.75" style="478" customWidth="1"/>
    <col min="4883" max="4883" width="6.375" style="478" bestFit="1" customWidth="1"/>
    <col min="4884" max="4884" width="11.75" style="478" customWidth="1"/>
    <col min="4885" max="4885" width="0" style="478" hidden="1" customWidth="1"/>
    <col min="4886" max="4886" width="3.75" style="478" customWidth="1"/>
    <col min="4887" max="4887" width="11.125" style="478" bestFit="1" customWidth="1"/>
    <col min="4888" max="5120" width="10.625" style="478"/>
    <col min="5121" max="5128" width="0" style="478" hidden="1" customWidth="1"/>
    <col min="5129" max="5131" width="3.75" style="478" customWidth="1"/>
    <col min="5132" max="5132" width="12.75" style="478" customWidth="1"/>
    <col min="5133" max="5133" width="47.375" style="478" customWidth="1"/>
    <col min="5134" max="5137" width="0" style="478" hidden="1" customWidth="1"/>
    <col min="5138" max="5138" width="11.75" style="478" customWidth="1"/>
    <col min="5139" max="5139" width="6.375" style="478" bestFit="1" customWidth="1"/>
    <col min="5140" max="5140" width="11.75" style="478" customWidth="1"/>
    <col min="5141" max="5141" width="0" style="478" hidden="1" customWidth="1"/>
    <col min="5142" max="5142" width="3.75" style="478" customWidth="1"/>
    <col min="5143" max="5143" width="11.125" style="478" bestFit="1" customWidth="1"/>
    <col min="5144" max="5376" width="10.625" style="478"/>
    <col min="5377" max="5384" width="0" style="478" hidden="1" customWidth="1"/>
    <col min="5385" max="5387" width="3.75" style="478" customWidth="1"/>
    <col min="5388" max="5388" width="12.75" style="478" customWidth="1"/>
    <col min="5389" max="5389" width="47.375" style="478" customWidth="1"/>
    <col min="5390" max="5393" width="0" style="478" hidden="1" customWidth="1"/>
    <col min="5394" max="5394" width="11.75" style="478" customWidth="1"/>
    <col min="5395" max="5395" width="6.375" style="478" bestFit="1" customWidth="1"/>
    <col min="5396" max="5396" width="11.75" style="478" customWidth="1"/>
    <col min="5397" max="5397" width="0" style="478" hidden="1" customWidth="1"/>
    <col min="5398" max="5398" width="3.75" style="478" customWidth="1"/>
    <col min="5399" max="5399" width="11.125" style="478" bestFit="1" customWidth="1"/>
    <col min="5400" max="5632" width="10.625" style="478"/>
    <col min="5633" max="5640" width="0" style="478" hidden="1" customWidth="1"/>
    <col min="5641" max="5643" width="3.75" style="478" customWidth="1"/>
    <col min="5644" max="5644" width="12.75" style="478" customWidth="1"/>
    <col min="5645" max="5645" width="47.375" style="478" customWidth="1"/>
    <col min="5646" max="5649" width="0" style="478" hidden="1" customWidth="1"/>
    <col min="5650" max="5650" width="11.75" style="478" customWidth="1"/>
    <col min="5651" max="5651" width="6.375" style="478" bestFit="1" customWidth="1"/>
    <col min="5652" max="5652" width="11.75" style="478" customWidth="1"/>
    <col min="5653" max="5653" width="0" style="478" hidden="1" customWidth="1"/>
    <col min="5654" max="5654" width="3.75" style="478" customWidth="1"/>
    <col min="5655" max="5655" width="11.125" style="478" bestFit="1" customWidth="1"/>
    <col min="5656" max="5888" width="10.625" style="478"/>
    <col min="5889" max="5896" width="0" style="478" hidden="1" customWidth="1"/>
    <col min="5897" max="5899" width="3.75" style="478" customWidth="1"/>
    <col min="5900" max="5900" width="12.75" style="478" customWidth="1"/>
    <col min="5901" max="5901" width="47.375" style="478" customWidth="1"/>
    <col min="5902" max="5905" width="0" style="478" hidden="1" customWidth="1"/>
    <col min="5906" max="5906" width="11.75" style="478" customWidth="1"/>
    <col min="5907" max="5907" width="6.375" style="478" bestFit="1" customWidth="1"/>
    <col min="5908" max="5908" width="11.75" style="478" customWidth="1"/>
    <col min="5909" max="5909" width="0" style="478" hidden="1" customWidth="1"/>
    <col min="5910" max="5910" width="3.75" style="478" customWidth="1"/>
    <col min="5911" max="5911" width="11.125" style="478" bestFit="1" customWidth="1"/>
    <col min="5912" max="6144" width="10.625" style="478"/>
    <col min="6145" max="6152" width="0" style="478" hidden="1" customWidth="1"/>
    <col min="6153" max="6155" width="3.75" style="478" customWidth="1"/>
    <col min="6156" max="6156" width="12.75" style="478" customWidth="1"/>
    <col min="6157" max="6157" width="47.375" style="478" customWidth="1"/>
    <col min="6158" max="6161" width="0" style="478" hidden="1" customWidth="1"/>
    <col min="6162" max="6162" width="11.75" style="478" customWidth="1"/>
    <col min="6163" max="6163" width="6.375" style="478" bestFit="1" customWidth="1"/>
    <col min="6164" max="6164" width="11.75" style="478" customWidth="1"/>
    <col min="6165" max="6165" width="0" style="478" hidden="1" customWidth="1"/>
    <col min="6166" max="6166" width="3.75" style="478" customWidth="1"/>
    <col min="6167" max="6167" width="11.125" style="478" bestFit="1" customWidth="1"/>
    <col min="6168" max="6400" width="10.625" style="478"/>
    <col min="6401" max="6408" width="0" style="478" hidden="1" customWidth="1"/>
    <col min="6409" max="6411" width="3.75" style="478" customWidth="1"/>
    <col min="6412" max="6412" width="12.75" style="478" customWidth="1"/>
    <col min="6413" max="6413" width="47.375" style="478" customWidth="1"/>
    <col min="6414" max="6417" width="0" style="478" hidden="1" customWidth="1"/>
    <col min="6418" max="6418" width="11.75" style="478" customWidth="1"/>
    <col min="6419" max="6419" width="6.375" style="478" bestFit="1" customWidth="1"/>
    <col min="6420" max="6420" width="11.75" style="478" customWidth="1"/>
    <col min="6421" max="6421" width="0" style="478" hidden="1" customWidth="1"/>
    <col min="6422" max="6422" width="3.75" style="478" customWidth="1"/>
    <col min="6423" max="6423" width="11.125" style="478" bestFit="1" customWidth="1"/>
    <col min="6424" max="6656" width="10.625" style="478"/>
    <col min="6657" max="6664" width="0" style="478" hidden="1" customWidth="1"/>
    <col min="6665" max="6667" width="3.75" style="478" customWidth="1"/>
    <col min="6668" max="6668" width="12.75" style="478" customWidth="1"/>
    <col min="6669" max="6669" width="47.375" style="478" customWidth="1"/>
    <col min="6670" max="6673" width="0" style="478" hidden="1" customWidth="1"/>
    <col min="6674" max="6674" width="11.75" style="478" customWidth="1"/>
    <col min="6675" max="6675" width="6.375" style="478" bestFit="1" customWidth="1"/>
    <col min="6676" max="6676" width="11.75" style="478" customWidth="1"/>
    <col min="6677" max="6677" width="0" style="478" hidden="1" customWidth="1"/>
    <col min="6678" max="6678" width="3.75" style="478" customWidth="1"/>
    <col min="6679" max="6679" width="11.125" style="478" bestFit="1" customWidth="1"/>
    <col min="6680" max="6912" width="10.625" style="478"/>
    <col min="6913" max="6920" width="0" style="478" hidden="1" customWidth="1"/>
    <col min="6921" max="6923" width="3.75" style="478" customWidth="1"/>
    <col min="6924" max="6924" width="12.75" style="478" customWidth="1"/>
    <col min="6925" max="6925" width="47.375" style="478" customWidth="1"/>
    <col min="6926" max="6929" width="0" style="478" hidden="1" customWidth="1"/>
    <col min="6930" max="6930" width="11.75" style="478" customWidth="1"/>
    <col min="6931" max="6931" width="6.375" style="478" bestFit="1" customWidth="1"/>
    <col min="6932" max="6932" width="11.75" style="478" customWidth="1"/>
    <col min="6933" max="6933" width="0" style="478" hidden="1" customWidth="1"/>
    <col min="6934" max="6934" width="3.75" style="478" customWidth="1"/>
    <col min="6935" max="6935" width="11.125" style="478" bestFit="1" customWidth="1"/>
    <col min="6936" max="7168" width="10.625" style="478"/>
    <col min="7169" max="7176" width="0" style="478" hidden="1" customWidth="1"/>
    <col min="7177" max="7179" width="3.75" style="478" customWidth="1"/>
    <col min="7180" max="7180" width="12.75" style="478" customWidth="1"/>
    <col min="7181" max="7181" width="47.375" style="478" customWidth="1"/>
    <col min="7182" max="7185" width="0" style="478" hidden="1" customWidth="1"/>
    <col min="7186" max="7186" width="11.75" style="478" customWidth="1"/>
    <col min="7187" max="7187" width="6.375" style="478" bestFit="1" customWidth="1"/>
    <col min="7188" max="7188" width="11.75" style="478" customWidth="1"/>
    <col min="7189" max="7189" width="0" style="478" hidden="1" customWidth="1"/>
    <col min="7190" max="7190" width="3.75" style="478" customWidth="1"/>
    <col min="7191" max="7191" width="11.125" style="478" bestFit="1" customWidth="1"/>
    <col min="7192" max="7424" width="10.625" style="478"/>
    <col min="7425" max="7432" width="0" style="478" hidden="1" customWidth="1"/>
    <col min="7433" max="7435" width="3.75" style="478" customWidth="1"/>
    <col min="7436" max="7436" width="12.75" style="478" customWidth="1"/>
    <col min="7437" max="7437" width="47.375" style="478" customWidth="1"/>
    <col min="7438" max="7441" width="0" style="478" hidden="1" customWidth="1"/>
    <col min="7442" max="7442" width="11.75" style="478" customWidth="1"/>
    <col min="7443" max="7443" width="6.375" style="478" bestFit="1" customWidth="1"/>
    <col min="7444" max="7444" width="11.75" style="478" customWidth="1"/>
    <col min="7445" max="7445" width="0" style="478" hidden="1" customWidth="1"/>
    <col min="7446" max="7446" width="3.75" style="478" customWidth="1"/>
    <col min="7447" max="7447" width="11.125" style="478" bestFit="1" customWidth="1"/>
    <col min="7448" max="7680" width="10.625" style="478"/>
    <col min="7681" max="7688" width="0" style="478" hidden="1" customWidth="1"/>
    <col min="7689" max="7691" width="3.75" style="478" customWidth="1"/>
    <col min="7692" max="7692" width="12.75" style="478" customWidth="1"/>
    <col min="7693" max="7693" width="47.375" style="478" customWidth="1"/>
    <col min="7694" max="7697" width="0" style="478" hidden="1" customWidth="1"/>
    <col min="7698" max="7698" width="11.75" style="478" customWidth="1"/>
    <col min="7699" max="7699" width="6.375" style="478" bestFit="1" customWidth="1"/>
    <col min="7700" max="7700" width="11.75" style="478" customWidth="1"/>
    <col min="7701" max="7701" width="0" style="478" hidden="1" customWidth="1"/>
    <col min="7702" max="7702" width="3.75" style="478" customWidth="1"/>
    <col min="7703" max="7703" width="11.125" style="478" bestFit="1" customWidth="1"/>
    <col min="7704" max="7936" width="10.625" style="478"/>
    <col min="7937" max="7944" width="0" style="478" hidden="1" customWidth="1"/>
    <col min="7945" max="7947" width="3.75" style="478" customWidth="1"/>
    <col min="7948" max="7948" width="12.75" style="478" customWidth="1"/>
    <col min="7949" max="7949" width="47.375" style="478" customWidth="1"/>
    <col min="7950" max="7953" width="0" style="478" hidden="1" customWidth="1"/>
    <col min="7954" max="7954" width="11.75" style="478" customWidth="1"/>
    <col min="7955" max="7955" width="6.375" style="478" bestFit="1" customWidth="1"/>
    <col min="7956" max="7956" width="11.75" style="478" customWidth="1"/>
    <col min="7957" max="7957" width="0" style="478" hidden="1" customWidth="1"/>
    <col min="7958" max="7958" width="3.75" style="478" customWidth="1"/>
    <col min="7959" max="7959" width="11.125" style="478" bestFit="1" customWidth="1"/>
    <col min="7960" max="8192" width="10.625" style="478"/>
    <col min="8193" max="8200" width="0" style="478" hidden="1" customWidth="1"/>
    <col min="8201" max="8203" width="3.75" style="478" customWidth="1"/>
    <col min="8204" max="8204" width="12.75" style="478" customWidth="1"/>
    <col min="8205" max="8205" width="47.375" style="478" customWidth="1"/>
    <col min="8206" max="8209" width="0" style="478" hidden="1" customWidth="1"/>
    <col min="8210" max="8210" width="11.75" style="478" customWidth="1"/>
    <col min="8211" max="8211" width="6.375" style="478" bestFit="1" customWidth="1"/>
    <col min="8212" max="8212" width="11.75" style="478" customWidth="1"/>
    <col min="8213" max="8213" width="0" style="478" hidden="1" customWidth="1"/>
    <col min="8214" max="8214" width="3.75" style="478" customWidth="1"/>
    <col min="8215" max="8215" width="11.125" style="478" bestFit="1" customWidth="1"/>
    <col min="8216" max="8448" width="10.625" style="478"/>
    <col min="8449" max="8456" width="0" style="478" hidden="1" customWidth="1"/>
    <col min="8457" max="8459" width="3.75" style="478" customWidth="1"/>
    <col min="8460" max="8460" width="12.75" style="478" customWidth="1"/>
    <col min="8461" max="8461" width="47.375" style="478" customWidth="1"/>
    <col min="8462" max="8465" width="0" style="478" hidden="1" customWidth="1"/>
    <col min="8466" max="8466" width="11.75" style="478" customWidth="1"/>
    <col min="8467" max="8467" width="6.375" style="478" bestFit="1" customWidth="1"/>
    <col min="8468" max="8468" width="11.75" style="478" customWidth="1"/>
    <col min="8469" max="8469" width="0" style="478" hidden="1" customWidth="1"/>
    <col min="8470" max="8470" width="3.75" style="478" customWidth="1"/>
    <col min="8471" max="8471" width="11.125" style="478" bestFit="1" customWidth="1"/>
    <col min="8472" max="8704" width="10.625" style="478"/>
    <col min="8705" max="8712" width="0" style="478" hidden="1" customWidth="1"/>
    <col min="8713" max="8715" width="3.75" style="478" customWidth="1"/>
    <col min="8716" max="8716" width="12.75" style="478" customWidth="1"/>
    <col min="8717" max="8717" width="47.375" style="478" customWidth="1"/>
    <col min="8718" max="8721" width="0" style="478" hidden="1" customWidth="1"/>
    <col min="8722" max="8722" width="11.75" style="478" customWidth="1"/>
    <col min="8723" max="8723" width="6.375" style="478" bestFit="1" customWidth="1"/>
    <col min="8724" max="8724" width="11.75" style="478" customWidth="1"/>
    <col min="8725" max="8725" width="0" style="478" hidden="1" customWidth="1"/>
    <col min="8726" max="8726" width="3.75" style="478" customWidth="1"/>
    <col min="8727" max="8727" width="11.125" style="478" bestFit="1" customWidth="1"/>
    <col min="8728" max="8960" width="10.625" style="478"/>
    <col min="8961" max="8968" width="0" style="478" hidden="1" customWidth="1"/>
    <col min="8969" max="8971" width="3.75" style="478" customWidth="1"/>
    <col min="8972" max="8972" width="12.75" style="478" customWidth="1"/>
    <col min="8973" max="8973" width="47.375" style="478" customWidth="1"/>
    <col min="8974" max="8977" width="0" style="478" hidden="1" customWidth="1"/>
    <col min="8978" max="8978" width="11.75" style="478" customWidth="1"/>
    <col min="8979" max="8979" width="6.375" style="478" bestFit="1" customWidth="1"/>
    <col min="8980" max="8980" width="11.75" style="478" customWidth="1"/>
    <col min="8981" max="8981" width="0" style="478" hidden="1" customWidth="1"/>
    <col min="8982" max="8982" width="3.75" style="478" customWidth="1"/>
    <col min="8983" max="8983" width="11.125" style="478" bestFit="1" customWidth="1"/>
    <col min="8984" max="9216" width="10.625" style="478"/>
    <col min="9217" max="9224" width="0" style="478" hidden="1" customWidth="1"/>
    <col min="9225" max="9227" width="3.75" style="478" customWidth="1"/>
    <col min="9228" max="9228" width="12.75" style="478" customWidth="1"/>
    <col min="9229" max="9229" width="47.375" style="478" customWidth="1"/>
    <col min="9230" max="9233" width="0" style="478" hidden="1" customWidth="1"/>
    <col min="9234" max="9234" width="11.75" style="478" customWidth="1"/>
    <col min="9235" max="9235" width="6.375" style="478" bestFit="1" customWidth="1"/>
    <col min="9236" max="9236" width="11.75" style="478" customWidth="1"/>
    <col min="9237" max="9237" width="0" style="478" hidden="1" customWidth="1"/>
    <col min="9238" max="9238" width="3.75" style="478" customWidth="1"/>
    <col min="9239" max="9239" width="11.125" style="478" bestFit="1" customWidth="1"/>
    <col min="9240" max="9472" width="10.625" style="478"/>
    <col min="9473" max="9480" width="0" style="478" hidden="1" customWidth="1"/>
    <col min="9481" max="9483" width="3.75" style="478" customWidth="1"/>
    <col min="9484" max="9484" width="12.75" style="478" customWidth="1"/>
    <col min="9485" max="9485" width="47.375" style="478" customWidth="1"/>
    <col min="9486" max="9489" width="0" style="478" hidden="1" customWidth="1"/>
    <col min="9490" max="9490" width="11.75" style="478" customWidth="1"/>
    <col min="9491" max="9491" width="6.375" style="478" bestFit="1" customWidth="1"/>
    <col min="9492" max="9492" width="11.75" style="478" customWidth="1"/>
    <col min="9493" max="9493" width="0" style="478" hidden="1" customWidth="1"/>
    <col min="9494" max="9494" width="3.75" style="478" customWidth="1"/>
    <col min="9495" max="9495" width="11.125" style="478" bestFit="1" customWidth="1"/>
    <col min="9496" max="9728" width="10.625" style="478"/>
    <col min="9729" max="9736" width="0" style="478" hidden="1" customWidth="1"/>
    <col min="9737" max="9739" width="3.75" style="478" customWidth="1"/>
    <col min="9740" max="9740" width="12.75" style="478" customWidth="1"/>
    <col min="9741" max="9741" width="47.375" style="478" customWidth="1"/>
    <col min="9742" max="9745" width="0" style="478" hidden="1" customWidth="1"/>
    <col min="9746" max="9746" width="11.75" style="478" customWidth="1"/>
    <col min="9747" max="9747" width="6.375" style="478" bestFit="1" customWidth="1"/>
    <col min="9748" max="9748" width="11.75" style="478" customWidth="1"/>
    <col min="9749" max="9749" width="0" style="478" hidden="1" customWidth="1"/>
    <col min="9750" max="9750" width="3.75" style="478" customWidth="1"/>
    <col min="9751" max="9751" width="11.125" style="478" bestFit="1" customWidth="1"/>
    <col min="9752" max="9984" width="10.625" style="478"/>
    <col min="9985" max="9992" width="0" style="478" hidden="1" customWidth="1"/>
    <col min="9993" max="9995" width="3.75" style="478" customWidth="1"/>
    <col min="9996" max="9996" width="12.75" style="478" customWidth="1"/>
    <col min="9997" max="9997" width="47.375" style="478" customWidth="1"/>
    <col min="9998" max="10001" width="0" style="478" hidden="1" customWidth="1"/>
    <col min="10002" max="10002" width="11.75" style="478" customWidth="1"/>
    <col min="10003" max="10003" width="6.375" style="478" bestFit="1" customWidth="1"/>
    <col min="10004" max="10004" width="11.75" style="478" customWidth="1"/>
    <col min="10005" max="10005" width="0" style="478" hidden="1" customWidth="1"/>
    <col min="10006" max="10006" width="3.75" style="478" customWidth="1"/>
    <col min="10007" max="10007" width="11.125" style="478" bestFit="1" customWidth="1"/>
    <col min="10008" max="10240" width="10.625" style="478"/>
    <col min="10241" max="10248" width="0" style="478" hidden="1" customWidth="1"/>
    <col min="10249" max="10251" width="3.75" style="478" customWidth="1"/>
    <col min="10252" max="10252" width="12.75" style="478" customWidth="1"/>
    <col min="10253" max="10253" width="47.375" style="478" customWidth="1"/>
    <col min="10254" max="10257" width="0" style="478" hidden="1" customWidth="1"/>
    <col min="10258" max="10258" width="11.75" style="478" customWidth="1"/>
    <col min="10259" max="10259" width="6.375" style="478" bestFit="1" customWidth="1"/>
    <col min="10260" max="10260" width="11.75" style="478" customWidth="1"/>
    <col min="10261" max="10261" width="0" style="478" hidden="1" customWidth="1"/>
    <col min="10262" max="10262" width="3.75" style="478" customWidth="1"/>
    <col min="10263" max="10263" width="11.125" style="478" bestFit="1" customWidth="1"/>
    <col min="10264" max="10496" width="10.625" style="478"/>
    <col min="10497" max="10504" width="0" style="478" hidden="1" customWidth="1"/>
    <col min="10505" max="10507" width="3.75" style="478" customWidth="1"/>
    <col min="10508" max="10508" width="12.75" style="478" customWidth="1"/>
    <col min="10509" max="10509" width="47.375" style="478" customWidth="1"/>
    <col min="10510" max="10513" width="0" style="478" hidden="1" customWidth="1"/>
    <col min="10514" max="10514" width="11.75" style="478" customWidth="1"/>
    <col min="10515" max="10515" width="6.375" style="478" bestFit="1" customWidth="1"/>
    <col min="10516" max="10516" width="11.75" style="478" customWidth="1"/>
    <col min="10517" max="10517" width="0" style="478" hidden="1" customWidth="1"/>
    <col min="10518" max="10518" width="3.75" style="478" customWidth="1"/>
    <col min="10519" max="10519" width="11.125" style="478" bestFit="1" customWidth="1"/>
    <col min="10520" max="10752" width="10.625" style="478"/>
    <col min="10753" max="10760" width="0" style="478" hidden="1" customWidth="1"/>
    <col min="10761" max="10763" width="3.75" style="478" customWidth="1"/>
    <col min="10764" max="10764" width="12.75" style="478" customWidth="1"/>
    <col min="10765" max="10765" width="47.375" style="478" customWidth="1"/>
    <col min="10766" max="10769" width="0" style="478" hidden="1" customWidth="1"/>
    <col min="10770" max="10770" width="11.75" style="478" customWidth="1"/>
    <col min="10771" max="10771" width="6.375" style="478" bestFit="1" customWidth="1"/>
    <col min="10772" max="10772" width="11.75" style="478" customWidth="1"/>
    <col min="10773" max="10773" width="0" style="478" hidden="1" customWidth="1"/>
    <col min="10774" max="10774" width="3.75" style="478" customWidth="1"/>
    <col min="10775" max="10775" width="11.125" style="478" bestFit="1" customWidth="1"/>
    <col min="10776" max="11008" width="10.625" style="478"/>
    <col min="11009" max="11016" width="0" style="478" hidden="1" customWidth="1"/>
    <col min="11017" max="11019" width="3.75" style="478" customWidth="1"/>
    <col min="11020" max="11020" width="12.75" style="478" customWidth="1"/>
    <col min="11021" max="11021" width="47.375" style="478" customWidth="1"/>
    <col min="11022" max="11025" width="0" style="478" hidden="1" customWidth="1"/>
    <col min="11026" max="11026" width="11.75" style="478" customWidth="1"/>
    <col min="11027" max="11027" width="6.375" style="478" bestFit="1" customWidth="1"/>
    <col min="11028" max="11028" width="11.75" style="478" customWidth="1"/>
    <col min="11029" max="11029" width="0" style="478" hidden="1" customWidth="1"/>
    <col min="11030" max="11030" width="3.75" style="478" customWidth="1"/>
    <col min="11031" max="11031" width="11.125" style="478" bestFit="1" customWidth="1"/>
    <col min="11032" max="11264" width="10.625" style="478"/>
    <col min="11265" max="11272" width="0" style="478" hidden="1" customWidth="1"/>
    <col min="11273" max="11275" width="3.75" style="478" customWidth="1"/>
    <col min="11276" max="11276" width="12.75" style="478" customWidth="1"/>
    <col min="11277" max="11277" width="47.375" style="478" customWidth="1"/>
    <col min="11278" max="11281" width="0" style="478" hidden="1" customWidth="1"/>
    <col min="11282" max="11282" width="11.75" style="478" customWidth="1"/>
    <col min="11283" max="11283" width="6.375" style="478" bestFit="1" customWidth="1"/>
    <col min="11284" max="11284" width="11.75" style="478" customWidth="1"/>
    <col min="11285" max="11285" width="0" style="478" hidden="1" customWidth="1"/>
    <col min="11286" max="11286" width="3.75" style="478" customWidth="1"/>
    <col min="11287" max="11287" width="11.125" style="478" bestFit="1" customWidth="1"/>
    <col min="11288" max="11520" width="10.625" style="478"/>
    <col min="11521" max="11528" width="0" style="478" hidden="1" customWidth="1"/>
    <col min="11529" max="11531" width="3.75" style="478" customWidth="1"/>
    <col min="11532" max="11532" width="12.75" style="478" customWidth="1"/>
    <col min="11533" max="11533" width="47.375" style="478" customWidth="1"/>
    <col min="11534" max="11537" width="0" style="478" hidden="1" customWidth="1"/>
    <col min="11538" max="11538" width="11.75" style="478" customWidth="1"/>
    <col min="11539" max="11539" width="6.375" style="478" bestFit="1" customWidth="1"/>
    <col min="11540" max="11540" width="11.75" style="478" customWidth="1"/>
    <col min="11541" max="11541" width="0" style="478" hidden="1" customWidth="1"/>
    <col min="11542" max="11542" width="3.75" style="478" customWidth="1"/>
    <col min="11543" max="11543" width="11.125" style="478" bestFit="1" customWidth="1"/>
    <col min="11544" max="11776" width="10.625" style="478"/>
    <col min="11777" max="11784" width="0" style="478" hidden="1" customWidth="1"/>
    <col min="11785" max="11787" width="3.75" style="478" customWidth="1"/>
    <col min="11788" max="11788" width="12.75" style="478" customWidth="1"/>
    <col min="11789" max="11789" width="47.375" style="478" customWidth="1"/>
    <col min="11790" max="11793" width="0" style="478" hidden="1" customWidth="1"/>
    <col min="11794" max="11794" width="11.75" style="478" customWidth="1"/>
    <col min="11795" max="11795" width="6.375" style="478" bestFit="1" customWidth="1"/>
    <col min="11796" max="11796" width="11.75" style="478" customWidth="1"/>
    <col min="11797" max="11797" width="0" style="478" hidden="1" customWidth="1"/>
    <col min="11798" max="11798" width="3.75" style="478" customWidth="1"/>
    <col min="11799" max="11799" width="11.125" style="478" bestFit="1" customWidth="1"/>
    <col min="11800" max="12032" width="10.625" style="478"/>
    <col min="12033" max="12040" width="0" style="478" hidden="1" customWidth="1"/>
    <col min="12041" max="12043" width="3.75" style="478" customWidth="1"/>
    <col min="12044" max="12044" width="12.75" style="478" customWidth="1"/>
    <col min="12045" max="12045" width="47.375" style="478" customWidth="1"/>
    <col min="12046" max="12049" width="0" style="478" hidden="1" customWidth="1"/>
    <col min="12050" max="12050" width="11.75" style="478" customWidth="1"/>
    <col min="12051" max="12051" width="6.375" style="478" bestFit="1" customWidth="1"/>
    <col min="12052" max="12052" width="11.75" style="478" customWidth="1"/>
    <col min="12053" max="12053" width="0" style="478" hidden="1" customWidth="1"/>
    <col min="12054" max="12054" width="3.75" style="478" customWidth="1"/>
    <col min="12055" max="12055" width="11.125" style="478" bestFit="1" customWidth="1"/>
    <col min="12056" max="12288" width="10.625" style="478"/>
    <col min="12289" max="12296" width="0" style="478" hidden="1" customWidth="1"/>
    <col min="12297" max="12299" width="3.75" style="478" customWidth="1"/>
    <col min="12300" max="12300" width="12.75" style="478" customWidth="1"/>
    <col min="12301" max="12301" width="47.375" style="478" customWidth="1"/>
    <col min="12302" max="12305" width="0" style="478" hidden="1" customWidth="1"/>
    <col min="12306" max="12306" width="11.75" style="478" customWidth="1"/>
    <col min="12307" max="12307" width="6.375" style="478" bestFit="1" customWidth="1"/>
    <col min="12308" max="12308" width="11.75" style="478" customWidth="1"/>
    <col min="12309" max="12309" width="0" style="478" hidden="1" customWidth="1"/>
    <col min="12310" max="12310" width="3.75" style="478" customWidth="1"/>
    <col min="12311" max="12311" width="11.125" style="478" bestFit="1" customWidth="1"/>
    <col min="12312" max="12544" width="10.625" style="478"/>
    <col min="12545" max="12552" width="0" style="478" hidden="1" customWidth="1"/>
    <col min="12553" max="12555" width="3.75" style="478" customWidth="1"/>
    <col min="12556" max="12556" width="12.75" style="478" customWidth="1"/>
    <col min="12557" max="12557" width="47.375" style="478" customWidth="1"/>
    <col min="12558" max="12561" width="0" style="478" hidden="1" customWidth="1"/>
    <col min="12562" max="12562" width="11.75" style="478" customWidth="1"/>
    <col min="12563" max="12563" width="6.375" style="478" bestFit="1" customWidth="1"/>
    <col min="12564" max="12564" width="11.75" style="478" customWidth="1"/>
    <col min="12565" max="12565" width="0" style="478" hidden="1" customWidth="1"/>
    <col min="12566" max="12566" width="3.75" style="478" customWidth="1"/>
    <col min="12567" max="12567" width="11.125" style="478" bestFit="1" customWidth="1"/>
    <col min="12568" max="12800" width="10.625" style="478"/>
    <col min="12801" max="12808" width="0" style="478" hidden="1" customWidth="1"/>
    <col min="12809" max="12811" width="3.75" style="478" customWidth="1"/>
    <col min="12812" max="12812" width="12.75" style="478" customWidth="1"/>
    <col min="12813" max="12813" width="47.375" style="478" customWidth="1"/>
    <col min="12814" max="12817" width="0" style="478" hidden="1" customWidth="1"/>
    <col min="12818" max="12818" width="11.75" style="478" customWidth="1"/>
    <col min="12819" max="12819" width="6.375" style="478" bestFit="1" customWidth="1"/>
    <col min="12820" max="12820" width="11.75" style="478" customWidth="1"/>
    <col min="12821" max="12821" width="0" style="478" hidden="1" customWidth="1"/>
    <col min="12822" max="12822" width="3.75" style="478" customWidth="1"/>
    <col min="12823" max="12823" width="11.125" style="478" bestFit="1" customWidth="1"/>
    <col min="12824" max="13056" width="10.625" style="478"/>
    <col min="13057" max="13064" width="0" style="478" hidden="1" customWidth="1"/>
    <col min="13065" max="13067" width="3.75" style="478" customWidth="1"/>
    <col min="13068" max="13068" width="12.75" style="478" customWidth="1"/>
    <col min="13069" max="13069" width="47.375" style="478" customWidth="1"/>
    <col min="13070" max="13073" width="0" style="478" hidden="1" customWidth="1"/>
    <col min="13074" max="13074" width="11.75" style="478" customWidth="1"/>
    <col min="13075" max="13075" width="6.375" style="478" bestFit="1" customWidth="1"/>
    <col min="13076" max="13076" width="11.75" style="478" customWidth="1"/>
    <col min="13077" max="13077" width="0" style="478" hidden="1" customWidth="1"/>
    <col min="13078" max="13078" width="3.75" style="478" customWidth="1"/>
    <col min="13079" max="13079" width="11.125" style="478" bestFit="1" customWidth="1"/>
    <col min="13080" max="13312" width="10.625" style="478"/>
    <col min="13313" max="13320" width="0" style="478" hidden="1" customWidth="1"/>
    <col min="13321" max="13323" width="3.75" style="478" customWidth="1"/>
    <col min="13324" max="13324" width="12.75" style="478" customWidth="1"/>
    <col min="13325" max="13325" width="47.375" style="478" customWidth="1"/>
    <col min="13326" max="13329" width="0" style="478" hidden="1" customWidth="1"/>
    <col min="13330" max="13330" width="11.75" style="478" customWidth="1"/>
    <col min="13331" max="13331" width="6.375" style="478" bestFit="1" customWidth="1"/>
    <col min="13332" max="13332" width="11.75" style="478" customWidth="1"/>
    <col min="13333" max="13333" width="0" style="478" hidden="1" customWidth="1"/>
    <col min="13334" max="13334" width="3.75" style="478" customWidth="1"/>
    <col min="13335" max="13335" width="11.125" style="478" bestFit="1" customWidth="1"/>
    <col min="13336" max="13568" width="10.625" style="478"/>
    <col min="13569" max="13576" width="0" style="478" hidden="1" customWidth="1"/>
    <col min="13577" max="13579" width="3.75" style="478" customWidth="1"/>
    <col min="13580" max="13580" width="12.75" style="478" customWidth="1"/>
    <col min="13581" max="13581" width="47.375" style="478" customWidth="1"/>
    <col min="13582" max="13585" width="0" style="478" hidden="1" customWidth="1"/>
    <col min="13586" max="13586" width="11.75" style="478" customWidth="1"/>
    <col min="13587" max="13587" width="6.375" style="478" bestFit="1" customWidth="1"/>
    <col min="13588" max="13588" width="11.75" style="478" customWidth="1"/>
    <col min="13589" max="13589" width="0" style="478" hidden="1" customWidth="1"/>
    <col min="13590" max="13590" width="3.75" style="478" customWidth="1"/>
    <col min="13591" max="13591" width="11.125" style="478" bestFit="1" customWidth="1"/>
    <col min="13592" max="13824" width="10.625" style="478"/>
    <col min="13825" max="13832" width="0" style="478" hidden="1" customWidth="1"/>
    <col min="13833" max="13835" width="3.75" style="478" customWidth="1"/>
    <col min="13836" max="13836" width="12.75" style="478" customWidth="1"/>
    <col min="13837" max="13837" width="47.375" style="478" customWidth="1"/>
    <col min="13838" max="13841" width="0" style="478" hidden="1" customWidth="1"/>
    <col min="13842" max="13842" width="11.75" style="478" customWidth="1"/>
    <col min="13843" max="13843" width="6.375" style="478" bestFit="1" customWidth="1"/>
    <col min="13844" max="13844" width="11.75" style="478" customWidth="1"/>
    <col min="13845" max="13845" width="0" style="478" hidden="1" customWidth="1"/>
    <col min="13846" max="13846" width="3.75" style="478" customWidth="1"/>
    <col min="13847" max="13847" width="11.125" style="478" bestFit="1" customWidth="1"/>
    <col min="13848" max="14080" width="10.625" style="478"/>
    <col min="14081" max="14088" width="0" style="478" hidden="1" customWidth="1"/>
    <col min="14089" max="14091" width="3.75" style="478" customWidth="1"/>
    <col min="14092" max="14092" width="12.75" style="478" customWidth="1"/>
    <col min="14093" max="14093" width="47.375" style="478" customWidth="1"/>
    <col min="14094" max="14097" width="0" style="478" hidden="1" customWidth="1"/>
    <col min="14098" max="14098" width="11.75" style="478" customWidth="1"/>
    <col min="14099" max="14099" width="6.375" style="478" bestFit="1" customWidth="1"/>
    <col min="14100" max="14100" width="11.75" style="478" customWidth="1"/>
    <col min="14101" max="14101" width="0" style="478" hidden="1" customWidth="1"/>
    <col min="14102" max="14102" width="3.75" style="478" customWidth="1"/>
    <col min="14103" max="14103" width="11.125" style="478" bestFit="1" customWidth="1"/>
    <col min="14104" max="14336" width="10.625" style="478"/>
    <col min="14337" max="14344" width="0" style="478" hidden="1" customWidth="1"/>
    <col min="14345" max="14347" width="3.75" style="478" customWidth="1"/>
    <col min="14348" max="14348" width="12.75" style="478" customWidth="1"/>
    <col min="14349" max="14349" width="47.375" style="478" customWidth="1"/>
    <col min="14350" max="14353" width="0" style="478" hidden="1" customWidth="1"/>
    <col min="14354" max="14354" width="11.75" style="478" customWidth="1"/>
    <col min="14355" max="14355" width="6.375" style="478" bestFit="1" customWidth="1"/>
    <col min="14356" max="14356" width="11.75" style="478" customWidth="1"/>
    <col min="14357" max="14357" width="0" style="478" hidden="1" customWidth="1"/>
    <col min="14358" max="14358" width="3.75" style="478" customWidth="1"/>
    <col min="14359" max="14359" width="11.125" style="478" bestFit="1" customWidth="1"/>
    <col min="14360" max="14592" width="10.625" style="478"/>
    <col min="14593" max="14600" width="0" style="478" hidden="1" customWidth="1"/>
    <col min="14601" max="14603" width="3.75" style="478" customWidth="1"/>
    <col min="14604" max="14604" width="12.75" style="478" customWidth="1"/>
    <col min="14605" max="14605" width="47.375" style="478" customWidth="1"/>
    <col min="14606" max="14609" width="0" style="478" hidden="1" customWidth="1"/>
    <col min="14610" max="14610" width="11.75" style="478" customWidth="1"/>
    <col min="14611" max="14611" width="6.375" style="478" bestFit="1" customWidth="1"/>
    <col min="14612" max="14612" width="11.75" style="478" customWidth="1"/>
    <col min="14613" max="14613" width="0" style="478" hidden="1" customWidth="1"/>
    <col min="14614" max="14614" width="3.75" style="478" customWidth="1"/>
    <col min="14615" max="14615" width="11.125" style="478" bestFit="1" customWidth="1"/>
    <col min="14616" max="14848" width="10.625" style="478"/>
    <col min="14849" max="14856" width="0" style="478" hidden="1" customWidth="1"/>
    <col min="14857" max="14859" width="3.75" style="478" customWidth="1"/>
    <col min="14860" max="14860" width="12.75" style="478" customWidth="1"/>
    <col min="14861" max="14861" width="47.375" style="478" customWidth="1"/>
    <col min="14862" max="14865" width="0" style="478" hidden="1" customWidth="1"/>
    <col min="14866" max="14866" width="11.75" style="478" customWidth="1"/>
    <col min="14867" max="14867" width="6.375" style="478" bestFit="1" customWidth="1"/>
    <col min="14868" max="14868" width="11.75" style="478" customWidth="1"/>
    <col min="14869" max="14869" width="0" style="478" hidden="1" customWidth="1"/>
    <col min="14870" max="14870" width="3.75" style="478" customWidth="1"/>
    <col min="14871" max="14871" width="11.125" style="478" bestFit="1" customWidth="1"/>
    <col min="14872" max="15104" width="10.625" style="478"/>
    <col min="15105" max="15112" width="0" style="478" hidden="1" customWidth="1"/>
    <col min="15113" max="15115" width="3.75" style="478" customWidth="1"/>
    <col min="15116" max="15116" width="12.75" style="478" customWidth="1"/>
    <col min="15117" max="15117" width="47.375" style="478" customWidth="1"/>
    <col min="15118" max="15121" width="0" style="478" hidden="1" customWidth="1"/>
    <col min="15122" max="15122" width="11.75" style="478" customWidth="1"/>
    <col min="15123" max="15123" width="6.375" style="478" bestFit="1" customWidth="1"/>
    <col min="15124" max="15124" width="11.75" style="478" customWidth="1"/>
    <col min="15125" max="15125" width="0" style="478" hidden="1" customWidth="1"/>
    <col min="15126" max="15126" width="3.75" style="478" customWidth="1"/>
    <col min="15127" max="15127" width="11.125" style="478" bestFit="1" customWidth="1"/>
    <col min="15128" max="15360" width="10.625" style="478"/>
    <col min="15361" max="15368" width="0" style="478" hidden="1" customWidth="1"/>
    <col min="15369" max="15371" width="3.75" style="478" customWidth="1"/>
    <col min="15372" max="15372" width="12.75" style="478" customWidth="1"/>
    <col min="15373" max="15373" width="47.375" style="478" customWidth="1"/>
    <col min="15374" max="15377" width="0" style="478" hidden="1" customWidth="1"/>
    <col min="15378" max="15378" width="11.75" style="478" customWidth="1"/>
    <col min="15379" max="15379" width="6.375" style="478" bestFit="1" customWidth="1"/>
    <col min="15380" max="15380" width="11.75" style="478" customWidth="1"/>
    <col min="15381" max="15381" width="0" style="478" hidden="1" customWidth="1"/>
    <col min="15382" max="15382" width="3.75" style="478" customWidth="1"/>
    <col min="15383" max="15383" width="11.125" style="478" bestFit="1" customWidth="1"/>
    <col min="15384" max="15616" width="10.625" style="478"/>
    <col min="15617" max="15624" width="0" style="478" hidden="1" customWidth="1"/>
    <col min="15625" max="15627" width="3.75" style="478" customWidth="1"/>
    <col min="15628" max="15628" width="12.75" style="478" customWidth="1"/>
    <col min="15629" max="15629" width="47.375" style="478" customWidth="1"/>
    <col min="15630" max="15633" width="0" style="478" hidden="1" customWidth="1"/>
    <col min="15634" max="15634" width="11.75" style="478" customWidth="1"/>
    <col min="15635" max="15635" width="6.375" style="478" bestFit="1" customWidth="1"/>
    <col min="15636" max="15636" width="11.75" style="478" customWidth="1"/>
    <col min="15637" max="15637" width="0" style="478" hidden="1" customWidth="1"/>
    <col min="15638" max="15638" width="3.75" style="478" customWidth="1"/>
    <col min="15639" max="15639" width="11.125" style="478" bestFit="1" customWidth="1"/>
    <col min="15640" max="15872" width="10.625" style="478"/>
    <col min="15873" max="15880" width="0" style="478" hidden="1" customWidth="1"/>
    <col min="15881" max="15883" width="3.75" style="478" customWidth="1"/>
    <col min="15884" max="15884" width="12.75" style="478" customWidth="1"/>
    <col min="15885" max="15885" width="47.375" style="478" customWidth="1"/>
    <col min="15886" max="15889" width="0" style="478" hidden="1" customWidth="1"/>
    <col min="15890" max="15890" width="11.75" style="478" customWidth="1"/>
    <col min="15891" max="15891" width="6.375" style="478" bestFit="1" customWidth="1"/>
    <col min="15892" max="15892" width="11.75" style="478" customWidth="1"/>
    <col min="15893" max="15893" width="0" style="478" hidden="1" customWidth="1"/>
    <col min="15894" max="15894" width="3.75" style="478" customWidth="1"/>
    <col min="15895" max="15895" width="11.125" style="478" bestFit="1" customWidth="1"/>
    <col min="15896" max="16128" width="10.625" style="478"/>
    <col min="16129" max="16136" width="0" style="478" hidden="1" customWidth="1"/>
    <col min="16137" max="16139" width="3.75" style="478" customWidth="1"/>
    <col min="16140" max="16140" width="12.75" style="478" customWidth="1"/>
    <col min="16141" max="16141" width="47.375" style="478" customWidth="1"/>
    <col min="16142" max="16145" width="0" style="478" hidden="1" customWidth="1"/>
    <col min="16146" max="16146" width="11.75" style="478" customWidth="1"/>
    <col min="16147" max="16147" width="6.375" style="478" bestFit="1" customWidth="1"/>
    <col min="16148" max="16148" width="11.75" style="478" customWidth="1"/>
    <col min="16149" max="16149" width="0" style="478" hidden="1" customWidth="1"/>
    <col min="16150" max="16150" width="3.75" style="478" customWidth="1"/>
    <col min="16151" max="16151" width="11.125" style="478" bestFit="1" customWidth="1"/>
    <col min="16152" max="16384" width="10.6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9" t="s">
        <v>658</v>
      </c>
      <c r="M5" s="1229"/>
      <c r="N5" s="1229"/>
      <c r="O5" s="1229"/>
      <c r="P5" s="1229"/>
      <c r="Q5" s="1229"/>
      <c r="R5" s="1229"/>
      <c r="S5" s="1229"/>
      <c r="T5" s="1229"/>
      <c r="U5" s="499"/>
    </row>
    <row r="6" spans="1:34" ht="3" customHeight="1">
      <c r="J6" s="483"/>
      <c r="K6" s="483"/>
      <c r="L6" s="479"/>
      <c r="M6" s="479"/>
      <c r="N6" s="479"/>
      <c r="O6" s="482"/>
      <c r="P6" s="482"/>
      <c r="Q6" s="482"/>
      <c r="R6" s="482"/>
      <c r="S6" s="482"/>
      <c r="T6" s="482"/>
      <c r="U6" s="479"/>
    </row>
    <row r="7" spans="1:34" s="493" customFormat="1" ht="34.200000000000003">
      <c r="A7" s="507"/>
      <c r="B7" s="507"/>
      <c r="C7" s="507"/>
      <c r="D7" s="507"/>
      <c r="E7" s="507"/>
      <c r="F7" s="507"/>
      <c r="G7" s="507"/>
      <c r="H7" s="507"/>
      <c r="L7" s="501"/>
      <c r="M7" s="619" t="s">
        <v>502</v>
      </c>
      <c r="N7" s="668"/>
      <c r="O7" s="1248" t="str">
        <f>IF(NameOrPr_ch="",IF(NameOrPr="","",NameOrPr),NameOrPr_ch)</f>
        <v>Департамент энергетики и тарифов Ивановской области</v>
      </c>
      <c r="P7" s="1249"/>
      <c r="Q7" s="1249"/>
      <c r="R7" s="1249"/>
      <c r="S7" s="1249"/>
      <c r="T7" s="1250"/>
      <c r="U7" s="669"/>
      <c r="X7" s="507"/>
      <c r="Y7" s="507"/>
      <c r="Z7" s="507"/>
      <c r="AA7" s="507"/>
      <c r="AB7" s="507"/>
      <c r="AC7" s="507"/>
      <c r="AD7" s="507"/>
      <c r="AE7" s="507"/>
      <c r="AF7" s="507"/>
      <c r="AG7" s="507"/>
      <c r="AH7" s="507"/>
    </row>
    <row r="8" spans="1:34" s="572" customFormat="1" ht="18.600000000000001">
      <c r="A8" s="592"/>
      <c r="B8" s="592"/>
      <c r="C8" s="592"/>
      <c r="D8" s="592"/>
      <c r="E8" s="592"/>
      <c r="F8" s="592"/>
      <c r="G8" s="592"/>
      <c r="H8" s="592"/>
      <c r="L8" s="501"/>
      <c r="M8" s="619" t="s">
        <v>597</v>
      </c>
      <c r="N8" s="668"/>
      <c r="O8" s="1248" t="str">
        <f>IF(datePr_ch="",IF(datePr="","",datePr),datePr_ch)</f>
        <v>03.12.2021</v>
      </c>
      <c r="P8" s="1249"/>
      <c r="Q8" s="1249"/>
      <c r="R8" s="1249"/>
      <c r="S8" s="1249"/>
      <c r="T8" s="1250"/>
      <c r="U8" s="669"/>
      <c r="X8" s="592"/>
      <c r="Y8" s="592"/>
      <c r="Z8" s="592"/>
      <c r="AA8" s="592"/>
      <c r="AB8" s="592"/>
      <c r="AC8" s="592"/>
      <c r="AD8" s="592"/>
      <c r="AE8" s="592"/>
      <c r="AF8" s="592"/>
      <c r="AG8" s="592"/>
      <c r="AH8" s="592"/>
    </row>
    <row r="9" spans="1:34" s="493" customFormat="1" ht="18.600000000000001">
      <c r="A9" s="507"/>
      <c r="B9" s="507"/>
      <c r="C9" s="507"/>
      <c r="D9" s="507"/>
      <c r="E9" s="507"/>
      <c r="F9" s="507"/>
      <c r="G9" s="507"/>
      <c r="H9" s="507"/>
      <c r="L9" s="554"/>
      <c r="M9" s="619" t="s">
        <v>596</v>
      </c>
      <c r="N9" s="668"/>
      <c r="O9" s="1248" t="str">
        <f>IF(numberPr_ch="",IF(numberPr="","",numberPr),numberPr_ch)</f>
        <v>54-т/8</v>
      </c>
      <c r="P9" s="1249"/>
      <c r="Q9" s="1249"/>
      <c r="R9" s="1249"/>
      <c r="S9" s="1249"/>
      <c r="T9" s="1250"/>
      <c r="U9" s="669"/>
      <c r="X9" s="507"/>
      <c r="Y9" s="507"/>
      <c r="Z9" s="507"/>
      <c r="AA9" s="507"/>
      <c r="AB9" s="507"/>
      <c r="AC9" s="507"/>
      <c r="AD9" s="507"/>
      <c r="AE9" s="507"/>
      <c r="AF9" s="507"/>
      <c r="AG9" s="507"/>
      <c r="AH9" s="507"/>
    </row>
    <row r="10" spans="1:34" s="493" customFormat="1" ht="22.8">
      <c r="A10" s="507"/>
      <c r="B10" s="507"/>
      <c r="C10" s="507"/>
      <c r="D10" s="507"/>
      <c r="E10" s="507"/>
      <c r="F10" s="507"/>
      <c r="G10" s="507"/>
      <c r="H10" s="507"/>
      <c r="L10" s="554"/>
      <c r="M10" s="619" t="s">
        <v>501</v>
      </c>
      <c r="N10" s="668"/>
      <c r="O10" s="1248" t="str">
        <f>IF(IstPub_ch="",IF(IstPub="","",IstPub),IstPub_ch)</f>
        <v>На сайте Департамента энергетики и тарифов Ивановской области</v>
      </c>
      <c r="P10" s="1249"/>
      <c r="Q10" s="1249"/>
      <c r="R10" s="1249"/>
      <c r="S10" s="1249"/>
      <c r="T10" s="1250"/>
      <c r="U10" s="669"/>
      <c r="X10" s="507"/>
      <c r="Y10" s="507"/>
      <c r="Z10" s="507"/>
      <c r="AA10" s="507"/>
      <c r="AB10" s="507"/>
      <c r="AC10" s="507"/>
      <c r="AD10" s="507"/>
      <c r="AE10" s="507"/>
      <c r="AF10" s="507"/>
      <c r="AG10" s="507"/>
      <c r="AH10" s="507"/>
    </row>
    <row r="11" spans="1:34" s="493" customFormat="1" ht="11.4"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2"/>
      <c r="P12" s="1252"/>
      <c r="Q12" s="1252"/>
      <c r="R12" s="1252"/>
      <c r="S12" s="1252"/>
      <c r="T12" s="1252"/>
      <c r="U12" s="1252"/>
    </row>
    <row r="13" spans="1:34">
      <c r="J13" s="483"/>
      <c r="K13" s="483"/>
      <c r="L13" s="1160" t="s">
        <v>454</v>
      </c>
      <c r="M13" s="1160"/>
      <c r="N13" s="1160"/>
      <c r="O13" s="1160"/>
      <c r="P13" s="1160"/>
      <c r="Q13" s="1160"/>
      <c r="R13" s="1160"/>
      <c r="S13" s="1160"/>
      <c r="T13" s="1160"/>
      <c r="U13" s="1160"/>
      <c r="V13" s="1160"/>
      <c r="W13" s="1160" t="s">
        <v>455</v>
      </c>
    </row>
    <row r="14" spans="1:34" ht="14.25" customHeight="1">
      <c r="J14" s="483"/>
      <c r="K14" s="483"/>
      <c r="L14" s="1213" t="s">
        <v>92</v>
      </c>
      <c r="M14" s="1213" t="s">
        <v>640</v>
      </c>
      <c r="N14" s="523"/>
      <c r="O14" s="1214" t="s">
        <v>642</v>
      </c>
      <c r="P14" s="1215"/>
      <c r="Q14" s="1215"/>
      <c r="R14" s="1215"/>
      <c r="S14" s="1215"/>
      <c r="T14" s="1216"/>
      <c r="U14" s="1224" t="s">
        <v>341</v>
      </c>
      <c r="V14" s="1210" t="s">
        <v>275</v>
      </c>
      <c r="W14" s="1160"/>
    </row>
    <row r="15" spans="1:34" s="525" customFormat="1" ht="14.25" customHeight="1">
      <c r="A15" s="587"/>
      <c r="B15" s="587"/>
      <c r="C15" s="587"/>
      <c r="D15" s="587"/>
      <c r="E15" s="587"/>
      <c r="F15" s="587"/>
      <c r="G15" s="593"/>
      <c r="H15" s="593"/>
      <c r="I15" s="533"/>
      <c r="J15" s="531"/>
      <c r="K15" s="531"/>
      <c r="L15" s="1213"/>
      <c r="M15" s="1213"/>
      <c r="N15" s="523"/>
      <c r="O15" s="1219" t="s">
        <v>773</v>
      </c>
      <c r="P15" s="1217" t="s">
        <v>271</v>
      </c>
      <c r="Q15" s="1218"/>
      <c r="R15" s="1222" t="s">
        <v>655</v>
      </c>
      <c r="S15" s="1222"/>
      <c r="T15" s="1223"/>
      <c r="U15" s="1225"/>
      <c r="V15" s="1211"/>
      <c r="W15" s="1160"/>
      <c r="X15" s="587"/>
      <c r="Y15" s="587"/>
      <c r="Z15" s="587"/>
      <c r="AA15" s="587"/>
      <c r="AB15" s="587"/>
      <c r="AC15" s="587"/>
      <c r="AD15" s="587"/>
      <c r="AE15" s="587"/>
      <c r="AF15" s="587"/>
      <c r="AG15" s="587"/>
      <c r="AH15" s="587"/>
    </row>
    <row r="16" spans="1:34" ht="34.200000000000003">
      <c r="J16" s="483"/>
      <c r="K16" s="483"/>
      <c r="L16" s="1213"/>
      <c r="M16" s="1213"/>
      <c r="N16" s="522"/>
      <c r="O16" s="1220"/>
      <c r="P16" s="537" t="s">
        <v>766</v>
      </c>
      <c r="Q16" s="537" t="s">
        <v>767</v>
      </c>
      <c r="R16" s="538" t="s">
        <v>274</v>
      </c>
      <c r="S16" s="1208" t="s">
        <v>273</v>
      </c>
      <c r="T16" s="1209"/>
      <c r="U16" s="1226"/>
      <c r="V16" s="1212"/>
      <c r="W16" s="1160"/>
    </row>
    <row r="17" spans="1:35">
      <c r="J17" s="483"/>
      <c r="K17" s="491">
        <v>1</v>
      </c>
      <c r="L17" s="527" t="s">
        <v>93</v>
      </c>
      <c r="M17" s="527" t="s">
        <v>49</v>
      </c>
      <c r="N17" s="498" t="s">
        <v>49</v>
      </c>
      <c r="O17" s="489">
        <f ca="1">OFFSET(O17,0,-1)+1</f>
        <v>3</v>
      </c>
      <c r="P17" s="489">
        <f ca="1">OFFSET(P17,0,-1)+1</f>
        <v>4</v>
      </c>
      <c r="Q17" s="489">
        <f ca="1">OFFSET(Q17,0,-1)+1</f>
        <v>5</v>
      </c>
      <c r="R17" s="489">
        <f ca="1">OFFSET(R17,0,-1)+1</f>
        <v>6</v>
      </c>
      <c r="S17" s="1231">
        <f ca="1">OFFSET(S17,0,-1)+1</f>
        <v>7</v>
      </c>
      <c r="T17" s="1231"/>
      <c r="U17" s="489">
        <f ca="1">OFFSET(U17,0,-2)+1</f>
        <v>8</v>
      </c>
      <c r="V17" s="653">
        <f ca="1">OFFSET(V17,0,-1)</f>
        <v>8</v>
      </c>
      <c r="W17" s="489">
        <f ca="1">OFFSET(W17,0,-1)+1</f>
        <v>9</v>
      </c>
    </row>
    <row r="18" spans="1:35" ht="22.8">
      <c r="A18" s="1232">
        <v>1</v>
      </c>
      <c r="B18" s="960"/>
      <c r="C18" s="960"/>
      <c r="D18" s="960"/>
      <c r="E18" s="961"/>
      <c r="F18" s="962"/>
      <c r="G18" s="962"/>
      <c r="H18" s="962"/>
      <c r="I18" s="963"/>
      <c r="J18" s="958"/>
      <c r="K18" s="965"/>
      <c r="L18" s="595">
        <f>mergeValue(A18)</f>
        <v>1</v>
      </c>
      <c r="M18" s="643" t="s">
        <v>20</v>
      </c>
      <c r="N18" s="582"/>
      <c r="O18" s="1245"/>
      <c r="P18" s="1245"/>
      <c r="Q18" s="1245"/>
      <c r="R18" s="1245"/>
      <c r="S18" s="1245"/>
      <c r="T18" s="1245"/>
      <c r="U18" s="1245"/>
      <c r="V18" s="1245"/>
      <c r="W18" s="632" t="s">
        <v>659</v>
      </c>
    </row>
    <row r="19" spans="1:35" ht="34.200000000000003">
      <c r="A19" s="1232"/>
      <c r="B19" s="1232">
        <v>1</v>
      </c>
      <c r="C19" s="960"/>
      <c r="D19" s="960"/>
      <c r="E19" s="962"/>
      <c r="F19" s="962"/>
      <c r="G19" s="962"/>
      <c r="H19" s="962"/>
      <c r="I19" s="957"/>
      <c r="J19" s="956"/>
      <c r="K19" s="959"/>
      <c r="L19" s="595" t="str">
        <f>mergeValue(A19) &amp;"."&amp; mergeValue(B19)</f>
        <v>1.1</v>
      </c>
      <c r="M19" s="548" t="s">
        <v>16</v>
      </c>
      <c r="N19" s="582"/>
      <c r="O19" s="1245"/>
      <c r="P19" s="1245"/>
      <c r="Q19" s="1245"/>
      <c r="R19" s="1245"/>
      <c r="S19" s="1245"/>
      <c r="T19" s="1245"/>
      <c r="U19" s="1245"/>
      <c r="V19" s="1245"/>
      <c r="W19" s="632" t="s">
        <v>477</v>
      </c>
    </row>
    <row r="20" spans="1:35" ht="22.8">
      <c r="A20" s="1232"/>
      <c r="B20" s="1232"/>
      <c r="C20" s="1232">
        <v>1</v>
      </c>
      <c r="D20" s="960"/>
      <c r="E20" s="962"/>
      <c r="F20" s="962"/>
      <c r="G20" s="962"/>
      <c r="H20" s="962"/>
      <c r="I20" s="964"/>
      <c r="J20" s="956"/>
      <c r="K20" s="959"/>
      <c r="L20" s="595" t="str">
        <f>mergeValue(A20) &amp;"."&amp; mergeValue(B20)&amp;"."&amp; mergeValue(C20)</f>
        <v>1.1.1</v>
      </c>
      <c r="M20" s="549" t="s">
        <v>7</v>
      </c>
      <c r="N20" s="582"/>
      <c r="O20" s="1245"/>
      <c r="P20" s="1245"/>
      <c r="Q20" s="1245"/>
      <c r="R20" s="1245"/>
      <c r="S20" s="1245"/>
      <c r="T20" s="1245"/>
      <c r="U20" s="1245"/>
      <c r="V20" s="1245"/>
      <c r="W20" s="632" t="s">
        <v>634</v>
      </c>
    </row>
    <row r="21" spans="1:35" ht="22.8">
      <c r="A21" s="1232"/>
      <c r="B21" s="1232"/>
      <c r="C21" s="1232"/>
      <c r="D21" s="1232">
        <v>1</v>
      </c>
      <c r="E21" s="962"/>
      <c r="F21" s="962"/>
      <c r="G21" s="962"/>
      <c r="H21" s="962"/>
      <c r="I21" s="964"/>
      <c r="J21" s="956"/>
      <c r="K21" s="959"/>
      <c r="L21" s="595" t="str">
        <f>mergeValue(A21) &amp;"."&amp; mergeValue(B21)&amp;"."&amp; mergeValue(C21)&amp;"."&amp; mergeValue(D21)</f>
        <v>1.1.1.1</v>
      </c>
      <c r="M21" s="550" t="s">
        <v>22</v>
      </c>
      <c r="N21" s="582"/>
      <c r="O21" s="1245"/>
      <c r="P21" s="1245"/>
      <c r="Q21" s="1245"/>
      <c r="R21" s="1245"/>
      <c r="S21" s="1245"/>
      <c r="T21" s="1245"/>
      <c r="U21" s="1245"/>
      <c r="V21" s="1245"/>
      <c r="W21" s="632" t="s">
        <v>635</v>
      </c>
    </row>
    <row r="22" spans="1:35" ht="11.25" hidden="1" customHeight="1">
      <c r="A22" s="1232"/>
      <c r="B22" s="1232"/>
      <c r="C22" s="1232"/>
      <c r="D22" s="1232"/>
      <c r="E22" s="1232">
        <v>1</v>
      </c>
      <c r="F22" s="962"/>
      <c r="G22" s="962"/>
      <c r="H22" s="960">
        <v>1</v>
      </c>
      <c r="I22" s="1232">
        <v>1</v>
      </c>
      <c r="J22" s="962"/>
      <c r="K22" s="967"/>
      <c r="L22" s="595"/>
      <c r="M22" s="556"/>
      <c r="N22" s="583"/>
      <c r="O22" s="633"/>
      <c r="P22" s="633"/>
      <c r="Q22" s="633"/>
      <c r="R22" s="633"/>
      <c r="S22" s="633"/>
      <c r="T22" s="633"/>
      <c r="U22" s="633"/>
      <c r="V22" s="510"/>
      <c r="W22" s="561"/>
    </row>
    <row r="23" spans="1:35" ht="91.2">
      <c r="A23" s="1232"/>
      <c r="B23" s="1232"/>
      <c r="C23" s="1232"/>
      <c r="D23" s="1232"/>
      <c r="E23" s="1232"/>
      <c r="F23" s="1232">
        <v>1</v>
      </c>
      <c r="G23" s="960"/>
      <c r="H23" s="960"/>
      <c r="I23" s="1232"/>
      <c r="J23" s="1232">
        <v>1</v>
      </c>
      <c r="K23" s="968"/>
      <c r="L23" s="595" t="str">
        <f>mergeValue(A23) &amp;"."&amp; mergeValue(B23)&amp;"."&amp; mergeValue(C23)&amp;"."&amp; mergeValue(D23)&amp;"."&amp;  mergeValue(F23)</f>
        <v>1.1.1.1.1</v>
      </c>
      <c r="M23" s="557" t="s">
        <v>10</v>
      </c>
      <c r="N23" s="583"/>
      <c r="O23" s="1234"/>
      <c r="P23" s="1234"/>
      <c r="Q23" s="1234"/>
      <c r="R23" s="1234"/>
      <c r="S23" s="1234"/>
      <c r="T23" s="1234"/>
      <c r="U23" s="1234"/>
      <c r="V23" s="1234"/>
      <c r="W23" s="632" t="s">
        <v>636</v>
      </c>
      <c r="Y23" s="506" t="str">
        <f>strCheckUnique(Z23:Z26)</f>
        <v/>
      </c>
      <c r="AA23" s="506"/>
    </row>
    <row r="24" spans="1:35" ht="189" customHeight="1">
      <c r="A24" s="1232"/>
      <c r="B24" s="1232"/>
      <c r="C24" s="1232"/>
      <c r="D24" s="1232"/>
      <c r="E24" s="1232"/>
      <c r="F24" s="1232"/>
      <c r="G24" s="960">
        <v>1</v>
      </c>
      <c r="H24" s="960"/>
      <c r="I24" s="1232"/>
      <c r="J24" s="1232"/>
      <c r="K24" s="968">
        <v>1</v>
      </c>
      <c r="L24" s="595" t="str">
        <f>mergeValue(A24) &amp;"."&amp; mergeValue(B24)&amp;"."&amp; mergeValue(C24)&amp;"."&amp; mergeValue(D24)&amp;"."&amp; mergeValue(F24)&amp;"."&amp; mergeValue(G24)</f>
        <v>1.1.1.1.1.1</v>
      </c>
      <c r="M24" s="1071"/>
      <c r="N24" s="588"/>
      <c r="O24" s="564"/>
      <c r="P24" s="564"/>
      <c r="Q24" s="1096"/>
      <c r="R24" s="1243"/>
      <c r="S24" s="1228" t="s">
        <v>84</v>
      </c>
      <c r="T24" s="1243"/>
      <c r="U24" s="1228" t="s">
        <v>85</v>
      </c>
      <c r="V24" s="580"/>
      <c r="W24" s="1203" t="s">
        <v>660</v>
      </c>
      <c r="X24" s="502" t="str">
        <f>strCheckDate(O25:V25)</f>
        <v/>
      </c>
      <c r="Y24" s="506"/>
      <c r="Z24" s="506" t="str">
        <f>IF(M24="","",M24 )</f>
        <v/>
      </c>
      <c r="AA24" s="506"/>
      <c r="AB24" s="506"/>
      <c r="AC24" s="506"/>
    </row>
    <row r="25" spans="1:35" ht="11.4" hidden="1">
      <c r="A25" s="1232"/>
      <c r="B25" s="1232"/>
      <c r="C25" s="1232"/>
      <c r="D25" s="1232"/>
      <c r="E25" s="1232"/>
      <c r="F25" s="1232"/>
      <c r="G25" s="960"/>
      <c r="H25" s="960"/>
      <c r="I25" s="1232"/>
      <c r="J25" s="1232"/>
      <c r="K25" s="968"/>
      <c r="L25" s="602"/>
      <c r="M25" s="648"/>
      <c r="N25" s="588"/>
      <c r="O25" s="564"/>
      <c r="P25" s="564"/>
      <c r="Q25" s="586" t="str">
        <f>R24 &amp; "-" &amp; T24</f>
        <v>-</v>
      </c>
      <c r="R25" s="1227"/>
      <c r="S25" s="1228"/>
      <c r="T25" s="1227"/>
      <c r="U25" s="1228"/>
      <c r="V25" s="580"/>
      <c r="W25" s="1204"/>
    </row>
    <row r="26" spans="1:35" s="477" customFormat="1" ht="15" customHeight="1">
      <c r="A26" s="1232"/>
      <c r="B26" s="1232"/>
      <c r="C26" s="1232"/>
      <c r="D26" s="1232"/>
      <c r="E26" s="1232"/>
      <c r="F26" s="1232"/>
      <c r="G26" s="962"/>
      <c r="H26" s="960"/>
      <c r="I26" s="1232"/>
      <c r="J26" s="1232"/>
      <c r="K26" s="967"/>
      <c r="L26" s="540"/>
      <c r="M26" s="558" t="s">
        <v>25</v>
      </c>
      <c r="N26" s="553"/>
      <c r="O26" s="547"/>
      <c r="P26" s="547"/>
      <c r="Q26" s="547"/>
      <c r="R26" s="575"/>
      <c r="S26" s="566"/>
      <c r="T26" s="565"/>
      <c r="U26" s="553"/>
      <c r="V26" s="562"/>
      <c r="W26" s="1205"/>
      <c r="X26" s="503"/>
      <c r="Y26" s="503"/>
      <c r="Z26" s="503"/>
      <c r="AA26" s="503"/>
      <c r="AB26" s="503"/>
      <c r="AC26" s="503"/>
      <c r="AD26" s="503"/>
      <c r="AE26" s="503"/>
      <c r="AF26" s="503"/>
      <c r="AG26" s="503"/>
      <c r="AH26" s="503"/>
    </row>
    <row r="27" spans="1:35" s="477" customFormat="1" ht="15" customHeight="1">
      <c r="A27" s="1232"/>
      <c r="B27" s="1232"/>
      <c r="C27" s="1232"/>
      <c r="D27" s="1232"/>
      <c r="E27" s="1232"/>
      <c r="F27" s="962"/>
      <c r="G27" s="962"/>
      <c r="H27" s="960"/>
      <c r="I27" s="123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2"/>
      <c r="B28" s="1232"/>
      <c r="C28" s="1232"/>
      <c r="D28" s="123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2"/>
      <c r="B29" s="1232"/>
      <c r="C29" s="123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2"/>
      <c r="B30" s="123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661</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 customHeight="1">
      <c r="A1" s="215" t="s">
        <v>68</v>
      </c>
    </row>
    <row r="2" spans="1:20" ht="22.2">
      <c r="F2" s="1197" t="s">
        <v>491</v>
      </c>
      <c r="G2" s="1198"/>
      <c r="H2" s="1199"/>
      <c r="I2" s="436"/>
    </row>
    <row r="3" spans="1:20" ht="3" customHeight="1"/>
    <row r="4" spans="1:20" s="190" customFormat="1" ht="11.4">
      <c r="A4" s="214"/>
      <c r="B4" s="214"/>
      <c r="C4" s="214"/>
      <c r="D4" s="214"/>
      <c r="F4" s="1160" t="s">
        <v>454</v>
      </c>
      <c r="G4" s="1160"/>
      <c r="H4" s="1160"/>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5">
        <v>1</v>
      </c>
      <c r="G7" s="417" t="s">
        <v>492</v>
      </c>
      <c r="H7" s="317" t="str">
        <f>IF(dateCh="","",dateCh)</f>
        <v>14.12.2021</v>
      </c>
      <c r="I7" s="196" t="s">
        <v>493</v>
      </c>
      <c r="J7" s="334"/>
      <c r="K7" s="214"/>
      <c r="L7" s="214"/>
      <c r="M7" s="214"/>
      <c r="N7" s="214"/>
      <c r="O7" s="214"/>
      <c r="P7" s="214"/>
      <c r="Q7" s="214"/>
      <c r="R7" s="214"/>
      <c r="S7" s="214"/>
      <c r="T7" s="214"/>
    </row>
    <row r="8" spans="1:20" s="190" customFormat="1" ht="45.6">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8">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8">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600000000000001">
      <c r="A11" s="1201"/>
      <c r="B11" s="1201">
        <v>1</v>
      </c>
      <c r="C11" s="344"/>
      <c r="D11" s="344"/>
      <c r="F11" s="335" t="str">
        <f>"4."&amp;mergeValue(A11) &amp;"."&amp;mergeValue(B11)</f>
        <v>4.1.1</v>
      </c>
      <c r="G11" s="324" t="s">
        <v>593</v>
      </c>
      <c r="H11" s="317" t="str">
        <f>IF(region_name="","",region_name)</f>
        <v>Ивановская область</v>
      </c>
      <c r="I11" s="196" t="s">
        <v>499</v>
      </c>
      <c r="J11" s="334"/>
      <c r="K11" s="214"/>
      <c r="L11" s="214"/>
      <c r="M11" s="214"/>
      <c r="N11" s="214"/>
      <c r="O11" s="214"/>
      <c r="P11" s="214"/>
      <c r="Q11" s="214"/>
      <c r="R11" s="214"/>
      <c r="S11" s="214"/>
      <c r="T11" s="214"/>
    </row>
    <row r="12" spans="1:20" s="190" customFormat="1" ht="22.8">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600000000000001">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600000000000001">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600000000000001">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600000000000001">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625" defaultRowHeight="13.8"/>
  <cols>
    <col min="1" max="6" width="10.625" style="502" hidden="1" customWidth="1"/>
    <col min="7" max="8" width="11.125" style="508" hidden="1" customWidth="1"/>
    <col min="9" max="9" width="3.75" style="485" customWidth="1"/>
    <col min="10" max="11" width="3.75" style="484" customWidth="1"/>
    <col min="12" max="12" width="12.75" style="478" customWidth="1"/>
    <col min="13" max="13" width="44.75" style="478" customWidth="1"/>
    <col min="14" max="14" width="1.75" style="478" hidden="1" customWidth="1"/>
    <col min="15" max="21" width="23.75" style="478" hidden="1" customWidth="1"/>
    <col min="22" max="22" width="1.75" style="478" hidden="1" customWidth="1"/>
    <col min="23" max="23" width="11.75" style="478" customWidth="1"/>
    <col min="24" max="24" width="3.75" style="478" customWidth="1"/>
    <col min="25" max="25" width="11.75" style="478" customWidth="1"/>
    <col min="26" max="26" width="8.625" style="478" hidden="1" customWidth="1"/>
    <col min="27" max="27" width="4.75" style="478" customWidth="1"/>
    <col min="28" max="28" width="115.75" style="478" customWidth="1"/>
    <col min="29" max="33" width="10.625" style="502"/>
    <col min="34" max="249" width="10.625" style="478"/>
    <col min="250" max="257" width="0" style="478" hidden="1" customWidth="1"/>
    <col min="258" max="260" width="3.75" style="478" customWidth="1"/>
    <col min="261" max="261" width="12.75" style="478" customWidth="1"/>
    <col min="262" max="262" width="47.375" style="478" customWidth="1"/>
    <col min="263" max="271" width="0" style="478" hidden="1" customWidth="1"/>
    <col min="272" max="272" width="11.75" style="478" customWidth="1"/>
    <col min="273" max="273" width="6.375" style="478" bestFit="1" customWidth="1"/>
    <col min="274" max="274" width="11.75" style="478" customWidth="1"/>
    <col min="275" max="275" width="0" style="478" hidden="1" customWidth="1"/>
    <col min="276" max="276" width="3.75" style="478" customWidth="1"/>
    <col min="277" max="277" width="11.125" style="478" bestFit="1" customWidth="1"/>
    <col min="278" max="505" width="10.625" style="478"/>
    <col min="506" max="513" width="0" style="478" hidden="1" customWidth="1"/>
    <col min="514" max="516" width="3.75" style="478" customWidth="1"/>
    <col min="517" max="517" width="12.75" style="478" customWidth="1"/>
    <col min="518" max="518" width="47.375" style="478" customWidth="1"/>
    <col min="519" max="527" width="0" style="478" hidden="1" customWidth="1"/>
    <col min="528" max="528" width="11.75" style="478" customWidth="1"/>
    <col min="529" max="529" width="6.375" style="478" bestFit="1" customWidth="1"/>
    <col min="530" max="530" width="11.75" style="478" customWidth="1"/>
    <col min="531" max="531" width="0" style="478" hidden="1" customWidth="1"/>
    <col min="532" max="532" width="3.75" style="478" customWidth="1"/>
    <col min="533" max="533" width="11.125" style="478" bestFit="1" customWidth="1"/>
    <col min="534" max="761" width="10.625" style="478"/>
    <col min="762" max="769" width="0" style="478" hidden="1" customWidth="1"/>
    <col min="770" max="772" width="3.75" style="478" customWidth="1"/>
    <col min="773" max="773" width="12.75" style="478" customWidth="1"/>
    <col min="774" max="774" width="47.375" style="478" customWidth="1"/>
    <col min="775" max="783" width="0" style="478" hidden="1" customWidth="1"/>
    <col min="784" max="784" width="11.75" style="478" customWidth="1"/>
    <col min="785" max="785" width="6.375" style="478" bestFit="1" customWidth="1"/>
    <col min="786" max="786" width="11.75" style="478" customWidth="1"/>
    <col min="787" max="787" width="0" style="478" hidden="1" customWidth="1"/>
    <col min="788" max="788" width="3.75" style="478" customWidth="1"/>
    <col min="789" max="789" width="11.125" style="478" bestFit="1" customWidth="1"/>
    <col min="790" max="1017" width="10.625" style="478"/>
    <col min="1018" max="1025" width="0" style="478" hidden="1" customWidth="1"/>
    <col min="1026" max="1028" width="3.75" style="478" customWidth="1"/>
    <col min="1029" max="1029" width="12.75" style="478" customWidth="1"/>
    <col min="1030" max="1030" width="47.375" style="478" customWidth="1"/>
    <col min="1031" max="1039" width="0" style="478" hidden="1" customWidth="1"/>
    <col min="1040" max="1040" width="11.75" style="478" customWidth="1"/>
    <col min="1041" max="1041" width="6.375" style="478" bestFit="1" customWidth="1"/>
    <col min="1042" max="1042" width="11.75" style="478" customWidth="1"/>
    <col min="1043" max="1043" width="0" style="478" hidden="1" customWidth="1"/>
    <col min="1044" max="1044" width="3.75" style="478" customWidth="1"/>
    <col min="1045" max="1045" width="11.125" style="478" bestFit="1" customWidth="1"/>
    <col min="1046" max="1273" width="10.625" style="478"/>
    <col min="1274" max="1281" width="0" style="478" hidden="1" customWidth="1"/>
    <col min="1282" max="1284" width="3.75" style="478" customWidth="1"/>
    <col min="1285" max="1285" width="12.75" style="478" customWidth="1"/>
    <col min="1286" max="1286" width="47.375" style="478" customWidth="1"/>
    <col min="1287" max="1295" width="0" style="478" hidden="1" customWidth="1"/>
    <col min="1296" max="1296" width="11.75" style="478" customWidth="1"/>
    <col min="1297" max="1297" width="6.375" style="478" bestFit="1" customWidth="1"/>
    <col min="1298" max="1298" width="11.75" style="478" customWidth="1"/>
    <col min="1299" max="1299" width="0" style="478" hidden="1" customWidth="1"/>
    <col min="1300" max="1300" width="3.75" style="478" customWidth="1"/>
    <col min="1301" max="1301" width="11.125" style="478" bestFit="1" customWidth="1"/>
    <col min="1302" max="1529" width="10.625" style="478"/>
    <col min="1530" max="1537" width="0" style="478" hidden="1" customWidth="1"/>
    <col min="1538" max="1540" width="3.75" style="478" customWidth="1"/>
    <col min="1541" max="1541" width="12.75" style="478" customWidth="1"/>
    <col min="1542" max="1542" width="47.375" style="478" customWidth="1"/>
    <col min="1543" max="1551" width="0" style="478" hidden="1" customWidth="1"/>
    <col min="1552" max="1552" width="11.75" style="478" customWidth="1"/>
    <col min="1553" max="1553" width="6.375" style="478" bestFit="1" customWidth="1"/>
    <col min="1554" max="1554" width="11.75" style="478" customWidth="1"/>
    <col min="1555" max="1555" width="0" style="478" hidden="1" customWidth="1"/>
    <col min="1556" max="1556" width="3.75" style="478" customWidth="1"/>
    <col min="1557" max="1557" width="11.125" style="478" bestFit="1" customWidth="1"/>
    <col min="1558" max="1785" width="10.625" style="478"/>
    <col min="1786" max="1793" width="0" style="478" hidden="1" customWidth="1"/>
    <col min="1794" max="1796" width="3.75" style="478" customWidth="1"/>
    <col min="1797" max="1797" width="12.75" style="478" customWidth="1"/>
    <col min="1798" max="1798" width="47.375" style="478" customWidth="1"/>
    <col min="1799" max="1807" width="0" style="478" hidden="1" customWidth="1"/>
    <col min="1808" max="1808" width="11.75" style="478" customWidth="1"/>
    <col min="1809" max="1809" width="6.375" style="478" bestFit="1" customWidth="1"/>
    <col min="1810" max="1810" width="11.75" style="478" customWidth="1"/>
    <col min="1811" max="1811" width="0" style="478" hidden="1" customWidth="1"/>
    <col min="1812" max="1812" width="3.75" style="478" customWidth="1"/>
    <col min="1813" max="1813" width="11.125" style="478" bestFit="1" customWidth="1"/>
    <col min="1814" max="2041" width="10.625" style="478"/>
    <col min="2042" max="2049" width="0" style="478" hidden="1" customWidth="1"/>
    <col min="2050" max="2052" width="3.75" style="478" customWidth="1"/>
    <col min="2053" max="2053" width="12.75" style="478" customWidth="1"/>
    <col min="2054" max="2054" width="47.375" style="478" customWidth="1"/>
    <col min="2055" max="2063" width="0" style="478" hidden="1" customWidth="1"/>
    <col min="2064" max="2064" width="11.75" style="478" customWidth="1"/>
    <col min="2065" max="2065" width="6.375" style="478" bestFit="1" customWidth="1"/>
    <col min="2066" max="2066" width="11.75" style="478" customWidth="1"/>
    <col min="2067" max="2067" width="0" style="478" hidden="1" customWidth="1"/>
    <col min="2068" max="2068" width="3.75" style="478" customWidth="1"/>
    <col min="2069" max="2069" width="11.125" style="478" bestFit="1" customWidth="1"/>
    <col min="2070" max="2297" width="10.625" style="478"/>
    <col min="2298" max="2305" width="0" style="478" hidden="1" customWidth="1"/>
    <col min="2306" max="2308" width="3.75" style="478" customWidth="1"/>
    <col min="2309" max="2309" width="12.75" style="478" customWidth="1"/>
    <col min="2310" max="2310" width="47.375" style="478" customWidth="1"/>
    <col min="2311" max="2319" width="0" style="478" hidden="1" customWidth="1"/>
    <col min="2320" max="2320" width="11.75" style="478" customWidth="1"/>
    <col min="2321" max="2321" width="6.375" style="478" bestFit="1" customWidth="1"/>
    <col min="2322" max="2322" width="11.75" style="478" customWidth="1"/>
    <col min="2323" max="2323" width="0" style="478" hidden="1" customWidth="1"/>
    <col min="2324" max="2324" width="3.75" style="478" customWidth="1"/>
    <col min="2325" max="2325" width="11.125" style="478" bestFit="1" customWidth="1"/>
    <col min="2326" max="2553" width="10.625" style="478"/>
    <col min="2554" max="2561" width="0" style="478" hidden="1" customWidth="1"/>
    <col min="2562" max="2564" width="3.75" style="478" customWidth="1"/>
    <col min="2565" max="2565" width="12.75" style="478" customWidth="1"/>
    <col min="2566" max="2566" width="47.375" style="478" customWidth="1"/>
    <col min="2567" max="2575" width="0" style="478" hidden="1" customWidth="1"/>
    <col min="2576" max="2576" width="11.75" style="478" customWidth="1"/>
    <col min="2577" max="2577" width="6.375" style="478" bestFit="1" customWidth="1"/>
    <col min="2578" max="2578" width="11.75" style="478" customWidth="1"/>
    <col min="2579" max="2579" width="0" style="478" hidden="1" customWidth="1"/>
    <col min="2580" max="2580" width="3.75" style="478" customWidth="1"/>
    <col min="2581" max="2581" width="11.125" style="478" bestFit="1" customWidth="1"/>
    <col min="2582" max="2809" width="10.625" style="478"/>
    <col min="2810" max="2817" width="0" style="478" hidden="1" customWidth="1"/>
    <col min="2818" max="2820" width="3.75" style="478" customWidth="1"/>
    <col min="2821" max="2821" width="12.75" style="478" customWidth="1"/>
    <col min="2822" max="2822" width="47.375" style="478" customWidth="1"/>
    <col min="2823" max="2831" width="0" style="478" hidden="1" customWidth="1"/>
    <col min="2832" max="2832" width="11.75" style="478" customWidth="1"/>
    <col min="2833" max="2833" width="6.375" style="478" bestFit="1" customWidth="1"/>
    <col min="2834" max="2834" width="11.75" style="478" customWidth="1"/>
    <col min="2835" max="2835" width="0" style="478" hidden="1" customWidth="1"/>
    <col min="2836" max="2836" width="3.75" style="478" customWidth="1"/>
    <col min="2837" max="2837" width="11.125" style="478" bestFit="1" customWidth="1"/>
    <col min="2838" max="3065" width="10.625" style="478"/>
    <col min="3066" max="3073" width="0" style="478" hidden="1" customWidth="1"/>
    <col min="3074" max="3076" width="3.75" style="478" customWidth="1"/>
    <col min="3077" max="3077" width="12.75" style="478" customWidth="1"/>
    <col min="3078" max="3078" width="47.375" style="478" customWidth="1"/>
    <col min="3079" max="3087" width="0" style="478" hidden="1" customWidth="1"/>
    <col min="3088" max="3088" width="11.75" style="478" customWidth="1"/>
    <col min="3089" max="3089" width="6.375" style="478" bestFit="1" customWidth="1"/>
    <col min="3090" max="3090" width="11.75" style="478" customWidth="1"/>
    <col min="3091" max="3091" width="0" style="478" hidden="1" customWidth="1"/>
    <col min="3092" max="3092" width="3.75" style="478" customWidth="1"/>
    <col min="3093" max="3093" width="11.125" style="478" bestFit="1" customWidth="1"/>
    <col min="3094" max="3321" width="10.625" style="478"/>
    <col min="3322" max="3329" width="0" style="478" hidden="1" customWidth="1"/>
    <col min="3330" max="3332" width="3.75" style="478" customWidth="1"/>
    <col min="3333" max="3333" width="12.75" style="478" customWidth="1"/>
    <col min="3334" max="3334" width="47.375" style="478" customWidth="1"/>
    <col min="3335" max="3343" width="0" style="478" hidden="1" customWidth="1"/>
    <col min="3344" max="3344" width="11.75" style="478" customWidth="1"/>
    <col min="3345" max="3345" width="6.375" style="478" bestFit="1" customWidth="1"/>
    <col min="3346" max="3346" width="11.75" style="478" customWidth="1"/>
    <col min="3347" max="3347" width="0" style="478" hidden="1" customWidth="1"/>
    <col min="3348" max="3348" width="3.75" style="478" customWidth="1"/>
    <col min="3349" max="3349" width="11.125" style="478" bestFit="1" customWidth="1"/>
    <col min="3350" max="3577" width="10.625" style="478"/>
    <col min="3578" max="3585" width="0" style="478" hidden="1" customWidth="1"/>
    <col min="3586" max="3588" width="3.75" style="478" customWidth="1"/>
    <col min="3589" max="3589" width="12.75" style="478" customWidth="1"/>
    <col min="3590" max="3590" width="47.375" style="478" customWidth="1"/>
    <col min="3591" max="3599" width="0" style="478" hidden="1" customWidth="1"/>
    <col min="3600" max="3600" width="11.75" style="478" customWidth="1"/>
    <col min="3601" max="3601" width="6.375" style="478" bestFit="1" customWidth="1"/>
    <col min="3602" max="3602" width="11.75" style="478" customWidth="1"/>
    <col min="3603" max="3603" width="0" style="478" hidden="1" customWidth="1"/>
    <col min="3604" max="3604" width="3.75" style="478" customWidth="1"/>
    <col min="3605" max="3605" width="11.125" style="478" bestFit="1" customWidth="1"/>
    <col min="3606" max="3833" width="10.625" style="478"/>
    <col min="3834" max="3841" width="0" style="478" hidden="1" customWidth="1"/>
    <col min="3842" max="3844" width="3.75" style="478" customWidth="1"/>
    <col min="3845" max="3845" width="12.75" style="478" customWidth="1"/>
    <col min="3846" max="3846" width="47.375" style="478" customWidth="1"/>
    <col min="3847" max="3855" width="0" style="478" hidden="1" customWidth="1"/>
    <col min="3856" max="3856" width="11.75" style="478" customWidth="1"/>
    <col min="3857" max="3857" width="6.375" style="478" bestFit="1" customWidth="1"/>
    <col min="3858" max="3858" width="11.75" style="478" customWidth="1"/>
    <col min="3859" max="3859" width="0" style="478" hidden="1" customWidth="1"/>
    <col min="3860" max="3860" width="3.75" style="478" customWidth="1"/>
    <col min="3861" max="3861" width="11.125" style="478" bestFit="1" customWidth="1"/>
    <col min="3862" max="4089" width="10.625" style="478"/>
    <col min="4090" max="4097" width="0" style="478" hidden="1" customWidth="1"/>
    <col min="4098" max="4100" width="3.75" style="478" customWidth="1"/>
    <col min="4101" max="4101" width="12.75" style="478" customWidth="1"/>
    <col min="4102" max="4102" width="47.375" style="478" customWidth="1"/>
    <col min="4103" max="4111" width="0" style="478" hidden="1" customWidth="1"/>
    <col min="4112" max="4112" width="11.75" style="478" customWidth="1"/>
    <col min="4113" max="4113" width="6.375" style="478" bestFit="1" customWidth="1"/>
    <col min="4114" max="4114" width="11.75" style="478" customWidth="1"/>
    <col min="4115" max="4115" width="0" style="478" hidden="1" customWidth="1"/>
    <col min="4116" max="4116" width="3.75" style="478" customWidth="1"/>
    <col min="4117" max="4117" width="11.125" style="478" bestFit="1" customWidth="1"/>
    <col min="4118" max="4345" width="10.625" style="478"/>
    <col min="4346" max="4353" width="0" style="478" hidden="1" customWidth="1"/>
    <col min="4354" max="4356" width="3.75" style="478" customWidth="1"/>
    <col min="4357" max="4357" width="12.75" style="478" customWidth="1"/>
    <col min="4358" max="4358" width="47.375" style="478" customWidth="1"/>
    <col min="4359" max="4367" width="0" style="478" hidden="1" customWidth="1"/>
    <col min="4368" max="4368" width="11.75" style="478" customWidth="1"/>
    <col min="4369" max="4369" width="6.375" style="478" bestFit="1" customWidth="1"/>
    <col min="4370" max="4370" width="11.75" style="478" customWidth="1"/>
    <col min="4371" max="4371" width="0" style="478" hidden="1" customWidth="1"/>
    <col min="4372" max="4372" width="3.75" style="478" customWidth="1"/>
    <col min="4373" max="4373" width="11.125" style="478" bestFit="1" customWidth="1"/>
    <col min="4374" max="4601" width="10.625" style="478"/>
    <col min="4602" max="4609" width="0" style="478" hidden="1" customWidth="1"/>
    <col min="4610" max="4612" width="3.75" style="478" customWidth="1"/>
    <col min="4613" max="4613" width="12.75" style="478" customWidth="1"/>
    <col min="4614" max="4614" width="47.375" style="478" customWidth="1"/>
    <col min="4615" max="4623" width="0" style="478" hidden="1" customWidth="1"/>
    <col min="4624" max="4624" width="11.75" style="478" customWidth="1"/>
    <col min="4625" max="4625" width="6.375" style="478" bestFit="1" customWidth="1"/>
    <col min="4626" max="4626" width="11.75" style="478" customWidth="1"/>
    <col min="4627" max="4627" width="0" style="478" hidden="1" customWidth="1"/>
    <col min="4628" max="4628" width="3.75" style="478" customWidth="1"/>
    <col min="4629" max="4629" width="11.125" style="478" bestFit="1" customWidth="1"/>
    <col min="4630" max="4857" width="10.625" style="478"/>
    <col min="4858" max="4865" width="0" style="478" hidden="1" customWidth="1"/>
    <col min="4866" max="4868" width="3.75" style="478" customWidth="1"/>
    <col min="4869" max="4869" width="12.75" style="478" customWidth="1"/>
    <col min="4870" max="4870" width="47.375" style="478" customWidth="1"/>
    <col min="4871" max="4879" width="0" style="478" hidden="1" customWidth="1"/>
    <col min="4880" max="4880" width="11.75" style="478" customWidth="1"/>
    <col min="4881" max="4881" width="6.375" style="478" bestFit="1" customWidth="1"/>
    <col min="4882" max="4882" width="11.75" style="478" customWidth="1"/>
    <col min="4883" max="4883" width="0" style="478" hidden="1" customWidth="1"/>
    <col min="4884" max="4884" width="3.75" style="478" customWidth="1"/>
    <col min="4885" max="4885" width="11.125" style="478" bestFit="1" customWidth="1"/>
    <col min="4886" max="5113" width="10.625" style="478"/>
    <col min="5114" max="5121" width="0" style="478" hidden="1" customWidth="1"/>
    <col min="5122" max="5124" width="3.75" style="478" customWidth="1"/>
    <col min="5125" max="5125" width="12.75" style="478" customWidth="1"/>
    <col min="5126" max="5126" width="47.375" style="478" customWidth="1"/>
    <col min="5127" max="5135" width="0" style="478" hidden="1" customWidth="1"/>
    <col min="5136" max="5136" width="11.75" style="478" customWidth="1"/>
    <col min="5137" max="5137" width="6.375" style="478" bestFit="1" customWidth="1"/>
    <col min="5138" max="5138" width="11.75" style="478" customWidth="1"/>
    <col min="5139" max="5139" width="0" style="478" hidden="1" customWidth="1"/>
    <col min="5140" max="5140" width="3.75" style="478" customWidth="1"/>
    <col min="5141" max="5141" width="11.125" style="478" bestFit="1" customWidth="1"/>
    <col min="5142" max="5369" width="10.625" style="478"/>
    <col min="5370" max="5377" width="0" style="478" hidden="1" customWidth="1"/>
    <col min="5378" max="5380" width="3.75" style="478" customWidth="1"/>
    <col min="5381" max="5381" width="12.75" style="478" customWidth="1"/>
    <col min="5382" max="5382" width="47.375" style="478" customWidth="1"/>
    <col min="5383" max="5391" width="0" style="478" hidden="1" customWidth="1"/>
    <col min="5392" max="5392" width="11.75" style="478" customWidth="1"/>
    <col min="5393" max="5393" width="6.375" style="478" bestFit="1" customWidth="1"/>
    <col min="5394" max="5394" width="11.75" style="478" customWidth="1"/>
    <col min="5395" max="5395" width="0" style="478" hidden="1" customWidth="1"/>
    <col min="5396" max="5396" width="3.75" style="478" customWidth="1"/>
    <col min="5397" max="5397" width="11.125" style="478" bestFit="1" customWidth="1"/>
    <col min="5398" max="5625" width="10.625" style="478"/>
    <col min="5626" max="5633" width="0" style="478" hidden="1" customWidth="1"/>
    <col min="5634" max="5636" width="3.75" style="478" customWidth="1"/>
    <col min="5637" max="5637" width="12.75" style="478" customWidth="1"/>
    <col min="5638" max="5638" width="47.375" style="478" customWidth="1"/>
    <col min="5639" max="5647" width="0" style="478" hidden="1" customWidth="1"/>
    <col min="5648" max="5648" width="11.75" style="478" customWidth="1"/>
    <col min="5649" max="5649" width="6.375" style="478" bestFit="1" customWidth="1"/>
    <col min="5650" max="5650" width="11.75" style="478" customWidth="1"/>
    <col min="5651" max="5651" width="0" style="478" hidden="1" customWidth="1"/>
    <col min="5652" max="5652" width="3.75" style="478" customWidth="1"/>
    <col min="5653" max="5653" width="11.125" style="478" bestFit="1" customWidth="1"/>
    <col min="5654" max="5881" width="10.625" style="478"/>
    <col min="5882" max="5889" width="0" style="478" hidden="1" customWidth="1"/>
    <col min="5890" max="5892" width="3.75" style="478" customWidth="1"/>
    <col min="5893" max="5893" width="12.75" style="478" customWidth="1"/>
    <col min="5894" max="5894" width="47.375" style="478" customWidth="1"/>
    <col min="5895" max="5903" width="0" style="478" hidden="1" customWidth="1"/>
    <col min="5904" max="5904" width="11.75" style="478" customWidth="1"/>
    <col min="5905" max="5905" width="6.375" style="478" bestFit="1" customWidth="1"/>
    <col min="5906" max="5906" width="11.75" style="478" customWidth="1"/>
    <col min="5907" max="5907" width="0" style="478" hidden="1" customWidth="1"/>
    <col min="5908" max="5908" width="3.75" style="478" customWidth="1"/>
    <col min="5909" max="5909" width="11.125" style="478" bestFit="1" customWidth="1"/>
    <col min="5910" max="6137" width="10.625" style="478"/>
    <col min="6138" max="6145" width="0" style="478" hidden="1" customWidth="1"/>
    <col min="6146" max="6148" width="3.75" style="478" customWidth="1"/>
    <col min="6149" max="6149" width="12.75" style="478" customWidth="1"/>
    <col min="6150" max="6150" width="47.375" style="478" customWidth="1"/>
    <col min="6151" max="6159" width="0" style="478" hidden="1" customWidth="1"/>
    <col min="6160" max="6160" width="11.75" style="478" customWidth="1"/>
    <col min="6161" max="6161" width="6.375" style="478" bestFit="1" customWidth="1"/>
    <col min="6162" max="6162" width="11.75" style="478" customWidth="1"/>
    <col min="6163" max="6163" width="0" style="478" hidden="1" customWidth="1"/>
    <col min="6164" max="6164" width="3.75" style="478" customWidth="1"/>
    <col min="6165" max="6165" width="11.125" style="478" bestFit="1" customWidth="1"/>
    <col min="6166" max="6393" width="10.625" style="478"/>
    <col min="6394" max="6401" width="0" style="478" hidden="1" customWidth="1"/>
    <col min="6402" max="6404" width="3.75" style="478" customWidth="1"/>
    <col min="6405" max="6405" width="12.75" style="478" customWidth="1"/>
    <col min="6406" max="6406" width="47.375" style="478" customWidth="1"/>
    <col min="6407" max="6415" width="0" style="478" hidden="1" customWidth="1"/>
    <col min="6416" max="6416" width="11.75" style="478" customWidth="1"/>
    <col min="6417" max="6417" width="6.375" style="478" bestFit="1" customWidth="1"/>
    <col min="6418" max="6418" width="11.75" style="478" customWidth="1"/>
    <col min="6419" max="6419" width="0" style="478" hidden="1" customWidth="1"/>
    <col min="6420" max="6420" width="3.75" style="478" customWidth="1"/>
    <col min="6421" max="6421" width="11.125" style="478" bestFit="1" customWidth="1"/>
    <col min="6422" max="6649" width="10.625" style="478"/>
    <col min="6650" max="6657" width="0" style="478" hidden="1" customWidth="1"/>
    <col min="6658" max="6660" width="3.75" style="478" customWidth="1"/>
    <col min="6661" max="6661" width="12.75" style="478" customWidth="1"/>
    <col min="6662" max="6662" width="47.375" style="478" customWidth="1"/>
    <col min="6663" max="6671" width="0" style="478" hidden="1" customWidth="1"/>
    <col min="6672" max="6672" width="11.75" style="478" customWidth="1"/>
    <col min="6673" max="6673" width="6.375" style="478" bestFit="1" customWidth="1"/>
    <col min="6674" max="6674" width="11.75" style="478" customWidth="1"/>
    <col min="6675" max="6675" width="0" style="478" hidden="1" customWidth="1"/>
    <col min="6676" max="6676" width="3.75" style="478" customWidth="1"/>
    <col min="6677" max="6677" width="11.125" style="478" bestFit="1" customWidth="1"/>
    <col min="6678" max="6905" width="10.625" style="478"/>
    <col min="6906" max="6913" width="0" style="478" hidden="1" customWidth="1"/>
    <col min="6914" max="6916" width="3.75" style="478" customWidth="1"/>
    <col min="6917" max="6917" width="12.75" style="478" customWidth="1"/>
    <col min="6918" max="6918" width="47.375" style="478" customWidth="1"/>
    <col min="6919" max="6927" width="0" style="478" hidden="1" customWidth="1"/>
    <col min="6928" max="6928" width="11.75" style="478" customWidth="1"/>
    <col min="6929" max="6929" width="6.375" style="478" bestFit="1" customWidth="1"/>
    <col min="6930" max="6930" width="11.75" style="478" customWidth="1"/>
    <col min="6931" max="6931" width="0" style="478" hidden="1" customWidth="1"/>
    <col min="6932" max="6932" width="3.75" style="478" customWidth="1"/>
    <col min="6933" max="6933" width="11.125" style="478" bestFit="1" customWidth="1"/>
    <col min="6934" max="7161" width="10.625" style="478"/>
    <col min="7162" max="7169" width="0" style="478" hidden="1" customWidth="1"/>
    <col min="7170" max="7172" width="3.75" style="478" customWidth="1"/>
    <col min="7173" max="7173" width="12.75" style="478" customWidth="1"/>
    <col min="7174" max="7174" width="47.375" style="478" customWidth="1"/>
    <col min="7175" max="7183" width="0" style="478" hidden="1" customWidth="1"/>
    <col min="7184" max="7184" width="11.75" style="478" customWidth="1"/>
    <col min="7185" max="7185" width="6.375" style="478" bestFit="1" customWidth="1"/>
    <col min="7186" max="7186" width="11.75" style="478" customWidth="1"/>
    <col min="7187" max="7187" width="0" style="478" hidden="1" customWidth="1"/>
    <col min="7188" max="7188" width="3.75" style="478" customWidth="1"/>
    <col min="7189" max="7189" width="11.125" style="478" bestFit="1" customWidth="1"/>
    <col min="7190" max="7417" width="10.625" style="478"/>
    <col min="7418" max="7425" width="0" style="478" hidden="1" customWidth="1"/>
    <col min="7426" max="7428" width="3.75" style="478" customWidth="1"/>
    <col min="7429" max="7429" width="12.75" style="478" customWidth="1"/>
    <col min="7430" max="7430" width="47.375" style="478" customWidth="1"/>
    <col min="7431" max="7439" width="0" style="478" hidden="1" customWidth="1"/>
    <col min="7440" max="7440" width="11.75" style="478" customWidth="1"/>
    <col min="7441" max="7441" width="6.375" style="478" bestFit="1" customWidth="1"/>
    <col min="7442" max="7442" width="11.75" style="478" customWidth="1"/>
    <col min="7443" max="7443" width="0" style="478" hidden="1" customWidth="1"/>
    <col min="7444" max="7444" width="3.75" style="478" customWidth="1"/>
    <col min="7445" max="7445" width="11.125" style="478" bestFit="1" customWidth="1"/>
    <col min="7446" max="7673" width="10.625" style="478"/>
    <col min="7674" max="7681" width="0" style="478" hidden="1" customWidth="1"/>
    <col min="7682" max="7684" width="3.75" style="478" customWidth="1"/>
    <col min="7685" max="7685" width="12.75" style="478" customWidth="1"/>
    <col min="7686" max="7686" width="47.375" style="478" customWidth="1"/>
    <col min="7687" max="7695" width="0" style="478" hidden="1" customWidth="1"/>
    <col min="7696" max="7696" width="11.75" style="478" customWidth="1"/>
    <col min="7697" max="7697" width="6.375" style="478" bestFit="1" customWidth="1"/>
    <col min="7698" max="7698" width="11.75" style="478" customWidth="1"/>
    <col min="7699" max="7699" width="0" style="478" hidden="1" customWidth="1"/>
    <col min="7700" max="7700" width="3.75" style="478" customWidth="1"/>
    <col min="7701" max="7701" width="11.125" style="478" bestFit="1" customWidth="1"/>
    <col min="7702" max="7929" width="10.625" style="478"/>
    <col min="7930" max="7937" width="0" style="478" hidden="1" customWidth="1"/>
    <col min="7938" max="7940" width="3.75" style="478" customWidth="1"/>
    <col min="7941" max="7941" width="12.75" style="478" customWidth="1"/>
    <col min="7942" max="7942" width="47.375" style="478" customWidth="1"/>
    <col min="7943" max="7951" width="0" style="478" hidden="1" customWidth="1"/>
    <col min="7952" max="7952" width="11.75" style="478" customWidth="1"/>
    <col min="7953" max="7953" width="6.375" style="478" bestFit="1" customWidth="1"/>
    <col min="7954" max="7954" width="11.75" style="478" customWidth="1"/>
    <col min="7955" max="7955" width="0" style="478" hidden="1" customWidth="1"/>
    <col min="7956" max="7956" width="3.75" style="478" customWidth="1"/>
    <col min="7957" max="7957" width="11.125" style="478" bestFit="1" customWidth="1"/>
    <col min="7958" max="8185" width="10.625" style="478"/>
    <col min="8186" max="8193" width="0" style="478" hidden="1" customWidth="1"/>
    <col min="8194" max="8196" width="3.75" style="478" customWidth="1"/>
    <col min="8197" max="8197" width="12.75" style="478" customWidth="1"/>
    <col min="8198" max="8198" width="47.375" style="478" customWidth="1"/>
    <col min="8199" max="8207" width="0" style="478" hidden="1" customWidth="1"/>
    <col min="8208" max="8208" width="11.75" style="478" customWidth="1"/>
    <col min="8209" max="8209" width="6.375" style="478" bestFit="1" customWidth="1"/>
    <col min="8210" max="8210" width="11.75" style="478" customWidth="1"/>
    <col min="8211" max="8211" width="0" style="478" hidden="1" customWidth="1"/>
    <col min="8212" max="8212" width="3.75" style="478" customWidth="1"/>
    <col min="8213" max="8213" width="11.125" style="478" bestFit="1" customWidth="1"/>
    <col min="8214" max="8441" width="10.625" style="478"/>
    <col min="8442" max="8449" width="0" style="478" hidden="1" customWidth="1"/>
    <col min="8450" max="8452" width="3.75" style="478" customWidth="1"/>
    <col min="8453" max="8453" width="12.75" style="478" customWidth="1"/>
    <col min="8454" max="8454" width="47.375" style="478" customWidth="1"/>
    <col min="8455" max="8463" width="0" style="478" hidden="1" customWidth="1"/>
    <col min="8464" max="8464" width="11.75" style="478" customWidth="1"/>
    <col min="8465" max="8465" width="6.375" style="478" bestFit="1" customWidth="1"/>
    <col min="8466" max="8466" width="11.75" style="478" customWidth="1"/>
    <col min="8467" max="8467" width="0" style="478" hidden="1" customWidth="1"/>
    <col min="8468" max="8468" width="3.75" style="478" customWidth="1"/>
    <col min="8469" max="8469" width="11.125" style="478" bestFit="1" customWidth="1"/>
    <col min="8470" max="8697" width="10.625" style="478"/>
    <col min="8698" max="8705" width="0" style="478" hidden="1" customWidth="1"/>
    <col min="8706" max="8708" width="3.75" style="478" customWidth="1"/>
    <col min="8709" max="8709" width="12.75" style="478" customWidth="1"/>
    <col min="8710" max="8710" width="47.375" style="478" customWidth="1"/>
    <col min="8711" max="8719" width="0" style="478" hidden="1" customWidth="1"/>
    <col min="8720" max="8720" width="11.75" style="478" customWidth="1"/>
    <col min="8721" max="8721" width="6.375" style="478" bestFit="1" customWidth="1"/>
    <col min="8722" max="8722" width="11.75" style="478" customWidth="1"/>
    <col min="8723" max="8723" width="0" style="478" hidden="1" customWidth="1"/>
    <col min="8724" max="8724" width="3.75" style="478" customWidth="1"/>
    <col min="8725" max="8725" width="11.125" style="478" bestFit="1" customWidth="1"/>
    <col min="8726" max="8953" width="10.625" style="478"/>
    <col min="8954" max="8961" width="0" style="478" hidden="1" customWidth="1"/>
    <col min="8962" max="8964" width="3.75" style="478" customWidth="1"/>
    <col min="8965" max="8965" width="12.75" style="478" customWidth="1"/>
    <col min="8966" max="8966" width="47.375" style="478" customWidth="1"/>
    <col min="8967" max="8975" width="0" style="478" hidden="1" customWidth="1"/>
    <col min="8976" max="8976" width="11.75" style="478" customWidth="1"/>
    <col min="8977" max="8977" width="6.375" style="478" bestFit="1" customWidth="1"/>
    <col min="8978" max="8978" width="11.75" style="478" customWidth="1"/>
    <col min="8979" max="8979" width="0" style="478" hidden="1" customWidth="1"/>
    <col min="8980" max="8980" width="3.75" style="478" customWidth="1"/>
    <col min="8981" max="8981" width="11.125" style="478" bestFit="1" customWidth="1"/>
    <col min="8982" max="9209" width="10.625" style="478"/>
    <col min="9210" max="9217" width="0" style="478" hidden="1" customWidth="1"/>
    <col min="9218" max="9220" width="3.75" style="478" customWidth="1"/>
    <col min="9221" max="9221" width="12.75" style="478" customWidth="1"/>
    <col min="9222" max="9222" width="47.375" style="478" customWidth="1"/>
    <col min="9223" max="9231" width="0" style="478" hidden="1" customWidth="1"/>
    <col min="9232" max="9232" width="11.75" style="478" customWidth="1"/>
    <col min="9233" max="9233" width="6.375" style="478" bestFit="1" customWidth="1"/>
    <col min="9234" max="9234" width="11.75" style="478" customWidth="1"/>
    <col min="9235" max="9235" width="0" style="478" hidden="1" customWidth="1"/>
    <col min="9236" max="9236" width="3.75" style="478" customWidth="1"/>
    <col min="9237" max="9237" width="11.125" style="478" bestFit="1" customWidth="1"/>
    <col min="9238" max="9465" width="10.625" style="478"/>
    <col min="9466" max="9473" width="0" style="478" hidden="1" customWidth="1"/>
    <col min="9474" max="9476" width="3.75" style="478" customWidth="1"/>
    <col min="9477" max="9477" width="12.75" style="478" customWidth="1"/>
    <col min="9478" max="9478" width="47.375" style="478" customWidth="1"/>
    <col min="9479" max="9487" width="0" style="478" hidden="1" customWidth="1"/>
    <col min="9488" max="9488" width="11.75" style="478" customWidth="1"/>
    <col min="9489" max="9489" width="6.375" style="478" bestFit="1" customWidth="1"/>
    <col min="9490" max="9490" width="11.75" style="478" customWidth="1"/>
    <col min="9491" max="9491" width="0" style="478" hidden="1" customWidth="1"/>
    <col min="9492" max="9492" width="3.75" style="478" customWidth="1"/>
    <col min="9493" max="9493" width="11.125" style="478" bestFit="1" customWidth="1"/>
    <col min="9494" max="9721" width="10.625" style="478"/>
    <col min="9722" max="9729" width="0" style="478" hidden="1" customWidth="1"/>
    <col min="9730" max="9732" width="3.75" style="478" customWidth="1"/>
    <col min="9733" max="9733" width="12.75" style="478" customWidth="1"/>
    <col min="9734" max="9734" width="47.375" style="478" customWidth="1"/>
    <col min="9735" max="9743" width="0" style="478" hidden="1" customWidth="1"/>
    <col min="9744" max="9744" width="11.75" style="478" customWidth="1"/>
    <col min="9745" max="9745" width="6.375" style="478" bestFit="1" customWidth="1"/>
    <col min="9746" max="9746" width="11.75" style="478" customWidth="1"/>
    <col min="9747" max="9747" width="0" style="478" hidden="1" customWidth="1"/>
    <col min="9748" max="9748" width="3.75" style="478" customWidth="1"/>
    <col min="9749" max="9749" width="11.125" style="478" bestFit="1" customWidth="1"/>
    <col min="9750" max="9977" width="10.625" style="478"/>
    <col min="9978" max="9985" width="0" style="478" hidden="1" customWidth="1"/>
    <col min="9986" max="9988" width="3.75" style="478" customWidth="1"/>
    <col min="9989" max="9989" width="12.75" style="478" customWidth="1"/>
    <col min="9990" max="9990" width="47.375" style="478" customWidth="1"/>
    <col min="9991" max="9999" width="0" style="478" hidden="1" customWidth="1"/>
    <col min="10000" max="10000" width="11.75" style="478" customWidth="1"/>
    <col min="10001" max="10001" width="6.375" style="478" bestFit="1" customWidth="1"/>
    <col min="10002" max="10002" width="11.75" style="478" customWidth="1"/>
    <col min="10003" max="10003" width="0" style="478" hidden="1" customWidth="1"/>
    <col min="10004" max="10004" width="3.75" style="478" customWidth="1"/>
    <col min="10005" max="10005" width="11.125" style="478" bestFit="1" customWidth="1"/>
    <col min="10006" max="10233" width="10.625" style="478"/>
    <col min="10234" max="10241" width="0" style="478" hidden="1" customWidth="1"/>
    <col min="10242" max="10244" width="3.75" style="478" customWidth="1"/>
    <col min="10245" max="10245" width="12.75" style="478" customWidth="1"/>
    <col min="10246" max="10246" width="47.375" style="478" customWidth="1"/>
    <col min="10247" max="10255" width="0" style="478" hidden="1" customWidth="1"/>
    <col min="10256" max="10256" width="11.75" style="478" customWidth="1"/>
    <col min="10257" max="10257" width="6.375" style="478" bestFit="1" customWidth="1"/>
    <col min="10258" max="10258" width="11.75" style="478" customWidth="1"/>
    <col min="10259" max="10259" width="0" style="478" hidden="1" customWidth="1"/>
    <col min="10260" max="10260" width="3.75" style="478" customWidth="1"/>
    <col min="10261" max="10261" width="11.125" style="478" bestFit="1" customWidth="1"/>
    <col min="10262" max="10489" width="10.625" style="478"/>
    <col min="10490" max="10497" width="0" style="478" hidden="1" customWidth="1"/>
    <col min="10498" max="10500" width="3.75" style="478" customWidth="1"/>
    <col min="10501" max="10501" width="12.75" style="478" customWidth="1"/>
    <col min="10502" max="10502" width="47.375" style="478" customWidth="1"/>
    <col min="10503" max="10511" width="0" style="478" hidden="1" customWidth="1"/>
    <col min="10512" max="10512" width="11.75" style="478" customWidth="1"/>
    <col min="10513" max="10513" width="6.375" style="478" bestFit="1" customWidth="1"/>
    <col min="10514" max="10514" width="11.75" style="478" customWidth="1"/>
    <col min="10515" max="10515" width="0" style="478" hidden="1" customWidth="1"/>
    <col min="10516" max="10516" width="3.75" style="478" customWidth="1"/>
    <col min="10517" max="10517" width="11.125" style="478" bestFit="1" customWidth="1"/>
    <col min="10518" max="10745" width="10.625" style="478"/>
    <col min="10746" max="10753" width="0" style="478" hidden="1" customWidth="1"/>
    <col min="10754" max="10756" width="3.75" style="478" customWidth="1"/>
    <col min="10757" max="10757" width="12.75" style="478" customWidth="1"/>
    <col min="10758" max="10758" width="47.375" style="478" customWidth="1"/>
    <col min="10759" max="10767" width="0" style="478" hidden="1" customWidth="1"/>
    <col min="10768" max="10768" width="11.75" style="478" customWidth="1"/>
    <col min="10769" max="10769" width="6.375" style="478" bestFit="1" customWidth="1"/>
    <col min="10770" max="10770" width="11.75" style="478" customWidth="1"/>
    <col min="10771" max="10771" width="0" style="478" hidden="1" customWidth="1"/>
    <col min="10772" max="10772" width="3.75" style="478" customWidth="1"/>
    <col min="10773" max="10773" width="11.125" style="478" bestFit="1" customWidth="1"/>
    <col min="10774" max="11001" width="10.625" style="478"/>
    <col min="11002" max="11009" width="0" style="478" hidden="1" customWidth="1"/>
    <col min="11010" max="11012" width="3.75" style="478" customWidth="1"/>
    <col min="11013" max="11013" width="12.75" style="478" customWidth="1"/>
    <col min="11014" max="11014" width="47.375" style="478" customWidth="1"/>
    <col min="11015" max="11023" width="0" style="478" hidden="1" customWidth="1"/>
    <col min="11024" max="11024" width="11.75" style="478" customWidth="1"/>
    <col min="11025" max="11025" width="6.375" style="478" bestFit="1" customWidth="1"/>
    <col min="11026" max="11026" width="11.75" style="478" customWidth="1"/>
    <col min="11027" max="11027" width="0" style="478" hidden="1" customWidth="1"/>
    <col min="11028" max="11028" width="3.75" style="478" customWidth="1"/>
    <col min="11029" max="11029" width="11.125" style="478" bestFit="1" customWidth="1"/>
    <col min="11030" max="11257" width="10.625" style="478"/>
    <col min="11258" max="11265" width="0" style="478" hidden="1" customWidth="1"/>
    <col min="11266" max="11268" width="3.75" style="478" customWidth="1"/>
    <col min="11269" max="11269" width="12.75" style="478" customWidth="1"/>
    <col min="11270" max="11270" width="47.375" style="478" customWidth="1"/>
    <col min="11271" max="11279" width="0" style="478" hidden="1" customWidth="1"/>
    <col min="11280" max="11280" width="11.75" style="478" customWidth="1"/>
    <col min="11281" max="11281" width="6.375" style="478" bestFit="1" customWidth="1"/>
    <col min="11282" max="11282" width="11.75" style="478" customWidth="1"/>
    <col min="11283" max="11283" width="0" style="478" hidden="1" customWidth="1"/>
    <col min="11284" max="11284" width="3.75" style="478" customWidth="1"/>
    <col min="11285" max="11285" width="11.125" style="478" bestFit="1" customWidth="1"/>
    <col min="11286" max="11513" width="10.625" style="478"/>
    <col min="11514" max="11521" width="0" style="478" hidden="1" customWidth="1"/>
    <col min="11522" max="11524" width="3.75" style="478" customWidth="1"/>
    <col min="11525" max="11525" width="12.75" style="478" customWidth="1"/>
    <col min="11526" max="11526" width="47.375" style="478" customWidth="1"/>
    <col min="11527" max="11535" width="0" style="478" hidden="1" customWidth="1"/>
    <col min="11536" max="11536" width="11.75" style="478" customWidth="1"/>
    <col min="11537" max="11537" width="6.375" style="478" bestFit="1" customWidth="1"/>
    <col min="11538" max="11538" width="11.75" style="478" customWidth="1"/>
    <col min="11539" max="11539" width="0" style="478" hidden="1" customWidth="1"/>
    <col min="11540" max="11540" width="3.75" style="478" customWidth="1"/>
    <col min="11541" max="11541" width="11.125" style="478" bestFit="1" customWidth="1"/>
    <col min="11542" max="11769" width="10.625" style="478"/>
    <col min="11770" max="11777" width="0" style="478" hidden="1" customWidth="1"/>
    <col min="11778" max="11780" width="3.75" style="478" customWidth="1"/>
    <col min="11781" max="11781" width="12.75" style="478" customWidth="1"/>
    <col min="11782" max="11782" width="47.375" style="478" customWidth="1"/>
    <col min="11783" max="11791" width="0" style="478" hidden="1" customWidth="1"/>
    <col min="11792" max="11792" width="11.75" style="478" customWidth="1"/>
    <col min="11793" max="11793" width="6.375" style="478" bestFit="1" customWidth="1"/>
    <col min="11794" max="11794" width="11.75" style="478" customWidth="1"/>
    <col min="11795" max="11795" width="0" style="478" hidden="1" customWidth="1"/>
    <col min="11796" max="11796" width="3.75" style="478" customWidth="1"/>
    <col min="11797" max="11797" width="11.125" style="478" bestFit="1" customWidth="1"/>
    <col min="11798" max="12025" width="10.625" style="478"/>
    <col min="12026" max="12033" width="0" style="478" hidden="1" customWidth="1"/>
    <col min="12034" max="12036" width="3.75" style="478" customWidth="1"/>
    <col min="12037" max="12037" width="12.75" style="478" customWidth="1"/>
    <col min="12038" max="12038" width="47.375" style="478" customWidth="1"/>
    <col min="12039" max="12047" width="0" style="478" hidden="1" customWidth="1"/>
    <col min="12048" max="12048" width="11.75" style="478" customWidth="1"/>
    <col min="12049" max="12049" width="6.375" style="478" bestFit="1" customWidth="1"/>
    <col min="12050" max="12050" width="11.75" style="478" customWidth="1"/>
    <col min="12051" max="12051" width="0" style="478" hidden="1" customWidth="1"/>
    <col min="12052" max="12052" width="3.75" style="478" customWidth="1"/>
    <col min="12053" max="12053" width="11.125" style="478" bestFit="1" customWidth="1"/>
    <col min="12054" max="12281" width="10.625" style="478"/>
    <col min="12282" max="12289" width="0" style="478" hidden="1" customWidth="1"/>
    <col min="12290" max="12292" width="3.75" style="478" customWidth="1"/>
    <col min="12293" max="12293" width="12.75" style="478" customWidth="1"/>
    <col min="12294" max="12294" width="47.375" style="478" customWidth="1"/>
    <col min="12295" max="12303" width="0" style="478" hidden="1" customWidth="1"/>
    <col min="12304" max="12304" width="11.75" style="478" customWidth="1"/>
    <col min="12305" max="12305" width="6.375" style="478" bestFit="1" customWidth="1"/>
    <col min="12306" max="12306" width="11.75" style="478" customWidth="1"/>
    <col min="12307" max="12307" width="0" style="478" hidden="1" customWidth="1"/>
    <col min="12308" max="12308" width="3.75" style="478" customWidth="1"/>
    <col min="12309" max="12309" width="11.125" style="478" bestFit="1" customWidth="1"/>
    <col min="12310" max="12537" width="10.625" style="478"/>
    <col min="12538" max="12545" width="0" style="478" hidden="1" customWidth="1"/>
    <col min="12546" max="12548" width="3.75" style="478" customWidth="1"/>
    <col min="12549" max="12549" width="12.75" style="478" customWidth="1"/>
    <col min="12550" max="12550" width="47.375" style="478" customWidth="1"/>
    <col min="12551" max="12559" width="0" style="478" hidden="1" customWidth="1"/>
    <col min="12560" max="12560" width="11.75" style="478" customWidth="1"/>
    <col min="12561" max="12561" width="6.375" style="478" bestFit="1" customWidth="1"/>
    <col min="12562" max="12562" width="11.75" style="478" customWidth="1"/>
    <col min="12563" max="12563" width="0" style="478" hidden="1" customWidth="1"/>
    <col min="12564" max="12564" width="3.75" style="478" customWidth="1"/>
    <col min="12565" max="12565" width="11.125" style="478" bestFit="1" customWidth="1"/>
    <col min="12566" max="12793" width="10.625" style="478"/>
    <col min="12794" max="12801" width="0" style="478" hidden="1" customWidth="1"/>
    <col min="12802" max="12804" width="3.75" style="478" customWidth="1"/>
    <col min="12805" max="12805" width="12.75" style="478" customWidth="1"/>
    <col min="12806" max="12806" width="47.375" style="478" customWidth="1"/>
    <col min="12807" max="12815" width="0" style="478" hidden="1" customWidth="1"/>
    <col min="12816" max="12816" width="11.75" style="478" customWidth="1"/>
    <col min="12817" max="12817" width="6.375" style="478" bestFit="1" customWidth="1"/>
    <col min="12818" max="12818" width="11.75" style="478" customWidth="1"/>
    <col min="12819" max="12819" width="0" style="478" hidden="1" customWidth="1"/>
    <col min="12820" max="12820" width="3.75" style="478" customWidth="1"/>
    <col min="12821" max="12821" width="11.125" style="478" bestFit="1" customWidth="1"/>
    <col min="12822" max="13049" width="10.625" style="478"/>
    <col min="13050" max="13057" width="0" style="478" hidden="1" customWidth="1"/>
    <col min="13058" max="13060" width="3.75" style="478" customWidth="1"/>
    <col min="13061" max="13061" width="12.75" style="478" customWidth="1"/>
    <col min="13062" max="13062" width="47.375" style="478" customWidth="1"/>
    <col min="13063" max="13071" width="0" style="478" hidden="1" customWidth="1"/>
    <col min="13072" max="13072" width="11.75" style="478" customWidth="1"/>
    <col min="13073" max="13073" width="6.375" style="478" bestFit="1" customWidth="1"/>
    <col min="13074" max="13074" width="11.75" style="478" customWidth="1"/>
    <col min="13075" max="13075" width="0" style="478" hidden="1" customWidth="1"/>
    <col min="13076" max="13076" width="3.75" style="478" customWidth="1"/>
    <col min="13077" max="13077" width="11.125" style="478" bestFit="1" customWidth="1"/>
    <col min="13078" max="13305" width="10.625" style="478"/>
    <col min="13306" max="13313" width="0" style="478" hidden="1" customWidth="1"/>
    <col min="13314" max="13316" width="3.75" style="478" customWidth="1"/>
    <col min="13317" max="13317" width="12.75" style="478" customWidth="1"/>
    <col min="13318" max="13318" width="47.375" style="478" customWidth="1"/>
    <col min="13319" max="13327" width="0" style="478" hidden="1" customWidth="1"/>
    <col min="13328" max="13328" width="11.75" style="478" customWidth="1"/>
    <col min="13329" max="13329" width="6.375" style="478" bestFit="1" customWidth="1"/>
    <col min="13330" max="13330" width="11.75" style="478" customWidth="1"/>
    <col min="13331" max="13331" width="0" style="478" hidden="1" customWidth="1"/>
    <col min="13332" max="13332" width="3.75" style="478" customWidth="1"/>
    <col min="13333" max="13333" width="11.125" style="478" bestFit="1" customWidth="1"/>
    <col min="13334" max="13561" width="10.625" style="478"/>
    <col min="13562" max="13569" width="0" style="478" hidden="1" customWidth="1"/>
    <col min="13570" max="13572" width="3.75" style="478" customWidth="1"/>
    <col min="13573" max="13573" width="12.75" style="478" customWidth="1"/>
    <col min="13574" max="13574" width="47.375" style="478" customWidth="1"/>
    <col min="13575" max="13583" width="0" style="478" hidden="1" customWidth="1"/>
    <col min="13584" max="13584" width="11.75" style="478" customWidth="1"/>
    <col min="13585" max="13585" width="6.375" style="478" bestFit="1" customWidth="1"/>
    <col min="13586" max="13586" width="11.75" style="478" customWidth="1"/>
    <col min="13587" max="13587" width="0" style="478" hidden="1" customWidth="1"/>
    <col min="13588" max="13588" width="3.75" style="478" customWidth="1"/>
    <col min="13589" max="13589" width="11.125" style="478" bestFit="1" customWidth="1"/>
    <col min="13590" max="13817" width="10.625" style="478"/>
    <col min="13818" max="13825" width="0" style="478" hidden="1" customWidth="1"/>
    <col min="13826" max="13828" width="3.75" style="478" customWidth="1"/>
    <col min="13829" max="13829" width="12.75" style="478" customWidth="1"/>
    <col min="13830" max="13830" width="47.375" style="478" customWidth="1"/>
    <col min="13831" max="13839" width="0" style="478" hidden="1" customWidth="1"/>
    <col min="13840" max="13840" width="11.75" style="478" customWidth="1"/>
    <col min="13841" max="13841" width="6.375" style="478" bestFit="1" customWidth="1"/>
    <col min="13842" max="13842" width="11.75" style="478" customWidth="1"/>
    <col min="13843" max="13843" width="0" style="478" hidden="1" customWidth="1"/>
    <col min="13844" max="13844" width="3.75" style="478" customWidth="1"/>
    <col min="13845" max="13845" width="11.125" style="478" bestFit="1" customWidth="1"/>
    <col min="13846" max="14073" width="10.625" style="478"/>
    <col min="14074" max="14081" width="0" style="478" hidden="1" customWidth="1"/>
    <col min="14082" max="14084" width="3.75" style="478" customWidth="1"/>
    <col min="14085" max="14085" width="12.75" style="478" customWidth="1"/>
    <col min="14086" max="14086" width="47.375" style="478" customWidth="1"/>
    <col min="14087" max="14095" width="0" style="478" hidden="1" customWidth="1"/>
    <col min="14096" max="14096" width="11.75" style="478" customWidth="1"/>
    <col min="14097" max="14097" width="6.375" style="478" bestFit="1" customWidth="1"/>
    <col min="14098" max="14098" width="11.75" style="478" customWidth="1"/>
    <col min="14099" max="14099" width="0" style="478" hidden="1" customWidth="1"/>
    <col min="14100" max="14100" width="3.75" style="478" customWidth="1"/>
    <col min="14101" max="14101" width="11.125" style="478" bestFit="1" customWidth="1"/>
    <col min="14102" max="14329" width="10.625" style="478"/>
    <col min="14330" max="14337" width="0" style="478" hidden="1" customWidth="1"/>
    <col min="14338" max="14340" width="3.75" style="478" customWidth="1"/>
    <col min="14341" max="14341" width="12.75" style="478" customWidth="1"/>
    <col min="14342" max="14342" width="47.375" style="478" customWidth="1"/>
    <col min="14343" max="14351" width="0" style="478" hidden="1" customWidth="1"/>
    <col min="14352" max="14352" width="11.75" style="478" customWidth="1"/>
    <col min="14353" max="14353" width="6.375" style="478" bestFit="1" customWidth="1"/>
    <col min="14354" max="14354" width="11.75" style="478" customWidth="1"/>
    <col min="14355" max="14355" width="0" style="478" hidden="1" customWidth="1"/>
    <col min="14356" max="14356" width="3.75" style="478" customWidth="1"/>
    <col min="14357" max="14357" width="11.125" style="478" bestFit="1" customWidth="1"/>
    <col min="14358" max="14585" width="10.625" style="478"/>
    <col min="14586" max="14593" width="0" style="478" hidden="1" customWidth="1"/>
    <col min="14594" max="14596" width="3.75" style="478" customWidth="1"/>
    <col min="14597" max="14597" width="12.75" style="478" customWidth="1"/>
    <col min="14598" max="14598" width="47.375" style="478" customWidth="1"/>
    <col min="14599" max="14607" width="0" style="478" hidden="1" customWidth="1"/>
    <col min="14608" max="14608" width="11.75" style="478" customWidth="1"/>
    <col min="14609" max="14609" width="6.375" style="478" bestFit="1" customWidth="1"/>
    <col min="14610" max="14610" width="11.75" style="478" customWidth="1"/>
    <col min="14611" max="14611" width="0" style="478" hidden="1" customWidth="1"/>
    <col min="14612" max="14612" width="3.75" style="478" customWidth="1"/>
    <col min="14613" max="14613" width="11.125" style="478" bestFit="1" customWidth="1"/>
    <col min="14614" max="14841" width="10.625" style="478"/>
    <col min="14842" max="14849" width="0" style="478" hidden="1" customWidth="1"/>
    <col min="14850" max="14852" width="3.75" style="478" customWidth="1"/>
    <col min="14853" max="14853" width="12.75" style="478" customWidth="1"/>
    <col min="14854" max="14854" width="47.375" style="478" customWidth="1"/>
    <col min="14855" max="14863" width="0" style="478" hidden="1" customWidth="1"/>
    <col min="14864" max="14864" width="11.75" style="478" customWidth="1"/>
    <col min="14865" max="14865" width="6.375" style="478" bestFit="1" customWidth="1"/>
    <col min="14866" max="14866" width="11.75" style="478" customWidth="1"/>
    <col min="14867" max="14867" width="0" style="478" hidden="1" customWidth="1"/>
    <col min="14868" max="14868" width="3.75" style="478" customWidth="1"/>
    <col min="14869" max="14869" width="11.125" style="478" bestFit="1" customWidth="1"/>
    <col min="14870" max="15097" width="10.625" style="478"/>
    <col min="15098" max="15105" width="0" style="478" hidden="1" customWidth="1"/>
    <col min="15106" max="15108" width="3.75" style="478" customWidth="1"/>
    <col min="15109" max="15109" width="12.75" style="478" customWidth="1"/>
    <col min="15110" max="15110" width="47.375" style="478" customWidth="1"/>
    <col min="15111" max="15119" width="0" style="478" hidden="1" customWidth="1"/>
    <col min="15120" max="15120" width="11.75" style="478" customWidth="1"/>
    <col min="15121" max="15121" width="6.375" style="478" bestFit="1" customWidth="1"/>
    <col min="15122" max="15122" width="11.75" style="478" customWidth="1"/>
    <col min="15123" max="15123" width="0" style="478" hidden="1" customWidth="1"/>
    <col min="15124" max="15124" width="3.75" style="478" customWidth="1"/>
    <col min="15125" max="15125" width="11.125" style="478" bestFit="1" customWidth="1"/>
    <col min="15126" max="15353" width="10.625" style="478"/>
    <col min="15354" max="15361" width="0" style="478" hidden="1" customWidth="1"/>
    <col min="15362" max="15364" width="3.75" style="478" customWidth="1"/>
    <col min="15365" max="15365" width="12.75" style="478" customWidth="1"/>
    <col min="15366" max="15366" width="47.375" style="478" customWidth="1"/>
    <col min="15367" max="15375" width="0" style="478" hidden="1" customWidth="1"/>
    <col min="15376" max="15376" width="11.75" style="478" customWidth="1"/>
    <col min="15377" max="15377" width="6.375" style="478" bestFit="1" customWidth="1"/>
    <col min="15378" max="15378" width="11.75" style="478" customWidth="1"/>
    <col min="15379" max="15379" width="0" style="478" hidden="1" customWidth="1"/>
    <col min="15380" max="15380" width="3.75" style="478" customWidth="1"/>
    <col min="15381" max="15381" width="11.125" style="478" bestFit="1" customWidth="1"/>
    <col min="15382" max="15609" width="10.625" style="478"/>
    <col min="15610" max="15617" width="0" style="478" hidden="1" customWidth="1"/>
    <col min="15618" max="15620" width="3.75" style="478" customWidth="1"/>
    <col min="15621" max="15621" width="12.75" style="478" customWidth="1"/>
    <col min="15622" max="15622" width="47.375" style="478" customWidth="1"/>
    <col min="15623" max="15631" width="0" style="478" hidden="1" customWidth="1"/>
    <col min="15632" max="15632" width="11.75" style="478" customWidth="1"/>
    <col min="15633" max="15633" width="6.375" style="478" bestFit="1" customWidth="1"/>
    <col min="15634" max="15634" width="11.75" style="478" customWidth="1"/>
    <col min="15635" max="15635" width="0" style="478" hidden="1" customWidth="1"/>
    <col min="15636" max="15636" width="3.75" style="478" customWidth="1"/>
    <col min="15637" max="15637" width="11.125" style="478" bestFit="1" customWidth="1"/>
    <col min="15638" max="15865" width="10.625" style="478"/>
    <col min="15866" max="15873" width="0" style="478" hidden="1" customWidth="1"/>
    <col min="15874" max="15876" width="3.75" style="478" customWidth="1"/>
    <col min="15877" max="15877" width="12.75" style="478" customWidth="1"/>
    <col min="15878" max="15878" width="47.375" style="478" customWidth="1"/>
    <col min="15879" max="15887" width="0" style="478" hidden="1" customWidth="1"/>
    <col min="15888" max="15888" width="11.75" style="478" customWidth="1"/>
    <col min="15889" max="15889" width="6.375" style="478" bestFit="1" customWidth="1"/>
    <col min="15890" max="15890" width="11.75" style="478" customWidth="1"/>
    <col min="15891" max="15891" width="0" style="478" hidden="1" customWidth="1"/>
    <col min="15892" max="15892" width="3.75" style="478" customWidth="1"/>
    <col min="15893" max="15893" width="11.125" style="478" bestFit="1" customWidth="1"/>
    <col min="15894" max="16121" width="10.625" style="478"/>
    <col min="16122" max="16129" width="0" style="478" hidden="1" customWidth="1"/>
    <col min="16130" max="16132" width="3.75" style="478" customWidth="1"/>
    <col min="16133" max="16133" width="12.75" style="478" customWidth="1"/>
    <col min="16134" max="16134" width="47.375" style="478" customWidth="1"/>
    <col min="16135" max="16143" width="0" style="478" hidden="1" customWidth="1"/>
    <col min="16144" max="16144" width="11.75" style="478" customWidth="1"/>
    <col min="16145" max="16145" width="6.375" style="478" bestFit="1" customWidth="1"/>
    <col min="16146" max="16146" width="11.75" style="478" customWidth="1"/>
    <col min="16147" max="16147" width="0" style="478" hidden="1" customWidth="1"/>
    <col min="16148" max="16148" width="3.75" style="478" customWidth="1"/>
    <col min="16149" max="16149" width="11.125" style="478" bestFit="1" customWidth="1"/>
    <col min="16150" max="16384" width="10.6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9" t="s">
        <v>667</v>
      </c>
      <c r="M5" s="1229"/>
      <c r="N5" s="1229"/>
      <c r="O5" s="1229"/>
      <c r="P5" s="1229"/>
      <c r="Q5" s="1229"/>
      <c r="R5" s="1229"/>
      <c r="S5" s="1229"/>
      <c r="T5" s="1229"/>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34.200000000000003">
      <c r="A7" s="587"/>
      <c r="B7" s="587"/>
      <c r="C7" s="587"/>
      <c r="D7" s="587"/>
      <c r="E7" s="587"/>
      <c r="F7" s="587"/>
      <c r="G7" s="593"/>
      <c r="H7" s="593"/>
      <c r="I7" s="533"/>
      <c r="J7" s="531"/>
      <c r="K7" s="531"/>
      <c r="L7" s="526"/>
      <c r="M7" s="619" t="s">
        <v>502</v>
      </c>
      <c r="N7" s="668"/>
      <c r="O7" s="1248" t="str">
        <f>IF(NameOrPr_ch="",IF(NameOrPr="","",NameOrPr),NameOrPr_ch)</f>
        <v>Департамент энергетики и тарифов Ивановской области</v>
      </c>
      <c r="P7" s="1249"/>
      <c r="Q7" s="1249"/>
      <c r="R7" s="1249"/>
      <c r="S7" s="1249"/>
      <c r="T7" s="1250"/>
      <c r="U7" s="671"/>
      <c r="V7" s="526"/>
      <c r="AC7" s="587"/>
      <c r="AD7" s="587"/>
      <c r="AE7" s="587"/>
      <c r="AF7" s="587"/>
      <c r="AG7" s="587"/>
    </row>
    <row r="8" spans="1:33" s="493" customFormat="1" ht="18.600000000000001">
      <c r="A8" s="507"/>
      <c r="B8" s="507"/>
      <c r="C8" s="507"/>
      <c r="D8" s="507"/>
      <c r="E8" s="507"/>
      <c r="F8" s="507"/>
      <c r="G8" s="507"/>
      <c r="H8" s="507"/>
      <c r="L8" s="501"/>
      <c r="M8" s="619" t="s">
        <v>597</v>
      </c>
      <c r="N8" s="668"/>
      <c r="O8" s="1248" t="str">
        <f>IF(datePr_ch="",IF(datePr="","",datePr),datePr_ch)</f>
        <v>03.12.2021</v>
      </c>
      <c r="P8" s="1249"/>
      <c r="Q8" s="1249"/>
      <c r="R8" s="1249"/>
      <c r="S8" s="1249"/>
      <c r="T8" s="1250"/>
      <c r="U8" s="669"/>
      <c r="V8" s="488"/>
      <c r="AC8" s="507"/>
      <c r="AD8" s="507"/>
      <c r="AE8" s="507"/>
      <c r="AF8" s="507"/>
      <c r="AG8" s="507"/>
    </row>
    <row r="9" spans="1:33" s="493" customFormat="1" ht="18.600000000000001">
      <c r="A9" s="507"/>
      <c r="B9" s="507"/>
      <c r="C9" s="507"/>
      <c r="D9" s="507"/>
      <c r="E9" s="507"/>
      <c r="F9" s="507"/>
      <c r="G9" s="507"/>
      <c r="H9" s="507"/>
      <c r="L9" s="554"/>
      <c r="M9" s="619" t="s">
        <v>596</v>
      </c>
      <c r="N9" s="668"/>
      <c r="O9" s="1248" t="str">
        <f>IF(numberPr_ch="",IF(numberPr="","",numberPr),numberPr_ch)</f>
        <v>54-т/8</v>
      </c>
      <c r="P9" s="1249"/>
      <c r="Q9" s="1249"/>
      <c r="R9" s="1249"/>
      <c r="S9" s="1249"/>
      <c r="T9" s="1250"/>
      <c r="U9" s="669"/>
      <c r="V9" s="488"/>
      <c r="AC9" s="507"/>
      <c r="AD9" s="507"/>
      <c r="AE9" s="507"/>
      <c r="AF9" s="507"/>
      <c r="AG9" s="507"/>
    </row>
    <row r="10" spans="1:33" s="493" customFormat="1" ht="22.8">
      <c r="A10" s="507"/>
      <c r="B10" s="507"/>
      <c r="C10" s="507"/>
      <c r="D10" s="507"/>
      <c r="E10" s="507"/>
      <c r="F10" s="507"/>
      <c r="G10" s="507"/>
      <c r="H10" s="507"/>
      <c r="L10" s="554"/>
      <c r="M10" s="619" t="s">
        <v>501</v>
      </c>
      <c r="N10" s="668"/>
      <c r="O10" s="1248" t="str">
        <f>IF(IstPub_ch="",IF(IstPub="","",IstPub),IstPub_ch)</f>
        <v>На сайте Департамента энергетики и тарифов Ивановской области</v>
      </c>
      <c r="P10" s="1249"/>
      <c r="Q10" s="1249"/>
      <c r="R10" s="1249"/>
      <c r="S10" s="1249"/>
      <c r="T10" s="1250"/>
      <c r="U10" s="669"/>
      <c r="V10" s="488"/>
      <c r="AC10" s="507"/>
      <c r="AD10" s="507"/>
      <c r="AE10" s="507"/>
      <c r="AF10" s="507"/>
      <c r="AG10" s="507"/>
    </row>
    <row r="11" spans="1:33" s="493" customFormat="1" ht="11.4"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7"/>
      <c r="P12" s="1247"/>
      <c r="Q12" s="1247"/>
      <c r="R12" s="1247"/>
      <c r="S12" s="1247"/>
      <c r="T12" s="1247"/>
      <c r="U12" s="1247"/>
      <c r="V12" s="1247"/>
      <c r="W12" s="1247"/>
      <c r="X12" s="1247"/>
      <c r="Y12" s="1247"/>
      <c r="Z12" s="1247"/>
    </row>
    <row r="13" spans="1:33" ht="14.25" customHeight="1">
      <c r="J13" s="483"/>
      <c r="K13" s="483"/>
      <c r="L13" s="1213" t="s">
        <v>454</v>
      </c>
      <c r="M13" s="1213"/>
      <c r="N13" s="1213"/>
      <c r="O13" s="1213"/>
      <c r="P13" s="1213"/>
      <c r="Q13" s="1213"/>
      <c r="R13" s="1213"/>
      <c r="S13" s="1213"/>
      <c r="T13" s="1213"/>
      <c r="U13" s="1213"/>
      <c r="V13" s="1213"/>
      <c r="W13" s="1213"/>
      <c r="X13" s="1213"/>
      <c r="Y13" s="1213"/>
      <c r="Z13" s="1213"/>
      <c r="AA13" s="1213"/>
      <c r="AB13" s="1160" t="s">
        <v>455</v>
      </c>
    </row>
    <row r="14" spans="1:33" ht="14.25" customHeight="1">
      <c r="J14" s="483"/>
      <c r="K14" s="483"/>
      <c r="L14" s="1213" t="s">
        <v>92</v>
      </c>
      <c r="M14" s="1213" t="s">
        <v>640</v>
      </c>
      <c r="N14" s="580"/>
      <c r="O14" s="1160" t="s">
        <v>642</v>
      </c>
      <c r="P14" s="1160"/>
      <c r="Q14" s="1160"/>
      <c r="R14" s="1160"/>
      <c r="S14" s="1160"/>
      <c r="T14" s="1160"/>
      <c r="U14" s="1160"/>
      <c r="V14" s="1160"/>
      <c r="W14" s="1160"/>
      <c r="X14" s="1160"/>
      <c r="Y14" s="1160"/>
      <c r="Z14" s="1213" t="s">
        <v>341</v>
      </c>
      <c r="AA14" s="1246" t="s">
        <v>275</v>
      </c>
      <c r="AB14" s="1160"/>
    </row>
    <row r="15" spans="1:33" s="525" customFormat="1" ht="14.25" customHeight="1">
      <c r="A15" s="587"/>
      <c r="B15" s="587"/>
      <c r="C15" s="587"/>
      <c r="D15" s="587"/>
      <c r="E15" s="587"/>
      <c r="F15" s="587"/>
      <c r="G15" s="593"/>
      <c r="H15" s="593"/>
      <c r="I15" s="533"/>
      <c r="J15" s="531"/>
      <c r="K15" s="531"/>
      <c r="L15" s="1213"/>
      <c r="M15" s="1213"/>
      <c r="N15" s="580"/>
      <c r="O15" s="1257" t="s">
        <v>668</v>
      </c>
      <c r="P15" s="1257" t="s">
        <v>621</v>
      </c>
      <c r="Q15" s="1257" t="s">
        <v>622</v>
      </c>
      <c r="R15" s="1257" t="s">
        <v>271</v>
      </c>
      <c r="S15" s="1257"/>
      <c r="T15" s="1257" t="s">
        <v>271</v>
      </c>
      <c r="U15" s="1257"/>
      <c r="V15" s="654"/>
      <c r="W15" s="1256" t="s">
        <v>655</v>
      </c>
      <c r="X15" s="1256"/>
      <c r="Y15" s="1256"/>
      <c r="Z15" s="1213"/>
      <c r="AA15" s="1246"/>
      <c r="AB15" s="1160"/>
      <c r="AC15" s="587"/>
      <c r="AD15" s="587"/>
      <c r="AE15" s="587"/>
      <c r="AF15" s="587"/>
      <c r="AG15" s="587"/>
    </row>
    <row r="16" spans="1:33" ht="56.25" customHeight="1">
      <c r="J16" s="483"/>
      <c r="K16" s="483"/>
      <c r="L16" s="1213"/>
      <c r="M16" s="1213"/>
      <c r="N16" s="580"/>
      <c r="O16" s="1257"/>
      <c r="P16" s="1257"/>
      <c r="Q16" s="1257"/>
      <c r="R16" s="537" t="s">
        <v>623</v>
      </c>
      <c r="S16" s="537" t="s">
        <v>624</v>
      </c>
      <c r="T16" s="537" t="s">
        <v>625</v>
      </c>
      <c r="U16" s="537" t="s">
        <v>626</v>
      </c>
      <c r="V16" s="537"/>
      <c r="W16" s="538" t="s">
        <v>274</v>
      </c>
      <c r="X16" s="1258" t="s">
        <v>273</v>
      </c>
      <c r="Y16" s="1258"/>
      <c r="Z16" s="1213"/>
      <c r="AA16" s="1246"/>
      <c r="AB16" s="116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1">
        <f ca="1">OFFSET(X17,0,-1)+1</f>
        <v>11</v>
      </c>
      <c r="Y17" s="1231"/>
      <c r="Z17" s="489">
        <f ca="1">OFFSET(Z17,0,-2)+1</f>
        <v>12</v>
      </c>
      <c r="AB17" s="489">
        <f ca="1">OFFSET(AB17,0,-2)+1</f>
        <v>13</v>
      </c>
    </row>
    <row r="18" spans="1:33" ht="22.8">
      <c r="A18" s="1232">
        <v>1</v>
      </c>
      <c r="B18" s="1055"/>
      <c r="C18" s="1055"/>
      <c r="D18" s="1055"/>
      <c r="E18" s="1056"/>
      <c r="F18" s="1057"/>
      <c r="G18" s="1055"/>
      <c r="H18" s="1055"/>
      <c r="I18" s="1043"/>
      <c r="J18" s="1048"/>
      <c r="K18" s="1048"/>
      <c r="L18" s="595">
        <f>mergeValue(A18)</f>
        <v>1</v>
      </c>
      <c r="M18" s="643" t="s">
        <v>20</v>
      </c>
      <c r="N18" s="582"/>
      <c r="O18" s="1245"/>
      <c r="P18" s="1245"/>
      <c r="Q18" s="1245"/>
      <c r="R18" s="1245"/>
      <c r="S18" s="1245"/>
      <c r="T18" s="1245"/>
      <c r="U18" s="1245"/>
      <c r="V18" s="1245"/>
      <c r="W18" s="1245"/>
      <c r="X18" s="1245"/>
      <c r="Y18" s="1245"/>
      <c r="Z18" s="1245"/>
      <c r="AA18" s="1245"/>
      <c r="AB18" s="632" t="s">
        <v>476</v>
      </c>
    </row>
    <row r="19" spans="1:33" ht="34.200000000000003">
      <c r="A19" s="1232"/>
      <c r="B19" s="1232">
        <v>1</v>
      </c>
      <c r="C19" s="1055"/>
      <c r="D19" s="1055"/>
      <c r="E19" s="1057"/>
      <c r="F19" s="1057"/>
      <c r="G19" s="1055"/>
      <c r="H19" s="1055"/>
      <c r="I19" s="1050"/>
      <c r="J19" s="1045"/>
      <c r="K19" s="1044"/>
      <c r="L19" s="595" t="str">
        <f>mergeValue(A19) &amp;"."&amp; mergeValue(B19)</f>
        <v>1.1</v>
      </c>
      <c r="M19" s="548" t="s">
        <v>16</v>
      </c>
      <c r="N19" s="582"/>
      <c r="O19" s="1245"/>
      <c r="P19" s="1245"/>
      <c r="Q19" s="1245"/>
      <c r="R19" s="1245"/>
      <c r="S19" s="1245"/>
      <c r="T19" s="1245"/>
      <c r="U19" s="1245"/>
      <c r="V19" s="1245"/>
      <c r="W19" s="1245"/>
      <c r="X19" s="1245"/>
      <c r="Y19" s="1245"/>
      <c r="Z19" s="1245"/>
      <c r="AA19" s="1245"/>
      <c r="AB19" s="632" t="s">
        <v>477</v>
      </c>
    </row>
    <row r="20" spans="1:33" ht="22.8">
      <c r="A20" s="1232"/>
      <c r="B20" s="1232"/>
      <c r="C20" s="1232">
        <v>1</v>
      </c>
      <c r="D20" s="1055"/>
      <c r="E20" s="1057"/>
      <c r="F20" s="1057"/>
      <c r="G20" s="1055"/>
      <c r="H20" s="1055"/>
      <c r="I20" s="1050"/>
      <c r="J20" s="1045"/>
      <c r="K20" s="1044"/>
      <c r="L20" s="595" t="str">
        <f>mergeValue(A20) &amp;"."&amp; mergeValue(B20)&amp;"."&amp; mergeValue(C20)</f>
        <v>1.1.1</v>
      </c>
      <c r="M20" s="549" t="s">
        <v>7</v>
      </c>
      <c r="N20" s="582"/>
      <c r="O20" s="1245"/>
      <c r="P20" s="1245"/>
      <c r="Q20" s="1245"/>
      <c r="R20" s="1245"/>
      <c r="S20" s="1245"/>
      <c r="T20" s="1245"/>
      <c r="U20" s="1245"/>
      <c r="V20" s="1245"/>
      <c r="W20" s="1245"/>
      <c r="X20" s="1245"/>
      <c r="Y20" s="1245"/>
      <c r="Z20" s="1245"/>
      <c r="AA20" s="1245"/>
      <c r="AB20" s="632" t="s">
        <v>634</v>
      </c>
    </row>
    <row r="21" spans="1:33" ht="22.8">
      <c r="A21" s="1232"/>
      <c r="B21" s="1232"/>
      <c r="C21" s="1232"/>
      <c r="D21" s="1232">
        <v>1</v>
      </c>
      <c r="E21" s="1057"/>
      <c r="F21" s="1057"/>
      <c r="G21" s="1055"/>
      <c r="H21" s="1055"/>
      <c r="I21" s="1050"/>
      <c r="J21" s="1045"/>
      <c r="K21" s="1044"/>
      <c r="L21" s="595" t="str">
        <f>mergeValue(A21) &amp;"."&amp; mergeValue(B21)&amp;"."&amp; mergeValue(C21)&amp;"."&amp; mergeValue(D21)</f>
        <v>1.1.1.1</v>
      </c>
      <c r="M21" s="550" t="s">
        <v>22</v>
      </c>
      <c r="N21" s="582"/>
      <c r="O21" s="1245"/>
      <c r="P21" s="1245"/>
      <c r="Q21" s="1245"/>
      <c r="R21" s="1245"/>
      <c r="S21" s="1245"/>
      <c r="T21" s="1245"/>
      <c r="U21" s="1245"/>
      <c r="V21" s="1245"/>
      <c r="W21" s="1245"/>
      <c r="X21" s="1245"/>
      <c r="Y21" s="1245"/>
      <c r="Z21" s="1245"/>
      <c r="AA21" s="1245"/>
      <c r="AB21" s="632" t="s">
        <v>635</v>
      </c>
    </row>
    <row r="22" spans="1:33" ht="0.15" customHeight="1">
      <c r="A22" s="1232"/>
      <c r="B22" s="1232"/>
      <c r="C22" s="1232"/>
      <c r="D22" s="1232"/>
      <c r="E22" s="1232">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1.2">
      <c r="A23" s="1232"/>
      <c r="B23" s="1232"/>
      <c r="C23" s="1232"/>
      <c r="D23" s="1232"/>
      <c r="E23" s="1232"/>
      <c r="F23" s="1232">
        <v>1</v>
      </c>
      <c r="G23" s="1055"/>
      <c r="H23" s="1055"/>
      <c r="I23" s="1254"/>
      <c r="J23" s="1045"/>
      <c r="K23" s="1044"/>
      <c r="L23" s="595" t="str">
        <f>mergeValue(A23) &amp;"."&amp; mergeValue(B23)&amp;"."&amp; mergeValue(C23)&amp;"."&amp; mergeValue(D23)&amp;"."&amp; mergeValue(F23)</f>
        <v>1.1.1.1.1</v>
      </c>
      <c r="M23" s="557" t="s">
        <v>10</v>
      </c>
      <c r="N23" s="583"/>
      <c r="O23" s="1235"/>
      <c r="P23" s="1236"/>
      <c r="Q23" s="1236"/>
      <c r="R23" s="1236"/>
      <c r="S23" s="1236"/>
      <c r="T23" s="1236"/>
      <c r="U23" s="1236"/>
      <c r="V23" s="1236"/>
      <c r="W23" s="1236"/>
      <c r="X23" s="1236"/>
      <c r="Y23" s="1236"/>
      <c r="Z23" s="1236"/>
      <c r="AA23" s="1237"/>
      <c r="AB23" s="632" t="s">
        <v>636</v>
      </c>
      <c r="AD23" s="506" t="str">
        <f>strCheckUnique(AE23:AE28)</f>
        <v/>
      </c>
      <c r="AF23" s="506"/>
    </row>
    <row r="24" spans="1:33" ht="136.80000000000001">
      <c r="A24" s="1232"/>
      <c r="B24" s="1232"/>
      <c r="C24" s="1232"/>
      <c r="D24" s="1232"/>
      <c r="E24" s="1232"/>
      <c r="F24" s="1232"/>
      <c r="G24" s="1232">
        <v>1</v>
      </c>
      <c r="H24" s="1055"/>
      <c r="I24" s="1254"/>
      <c r="J24" s="1255"/>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43"/>
      <c r="X24" s="1228" t="s">
        <v>84</v>
      </c>
      <c r="Y24" s="1243"/>
      <c r="Z24" s="1228"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2"/>
      <c r="B25" s="1232"/>
      <c r="C25" s="1232"/>
      <c r="D25" s="1232"/>
      <c r="E25" s="1232"/>
      <c r="F25" s="1232"/>
      <c r="G25" s="1232"/>
      <c r="H25" s="1055">
        <v>1</v>
      </c>
      <c r="I25" s="1254"/>
      <c r="J25" s="1255"/>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3"/>
      <c r="X25" s="1228"/>
      <c r="Y25" s="1243"/>
      <c r="Z25" s="1228"/>
      <c r="AA25" s="672"/>
      <c r="AB25" s="1203" t="s">
        <v>670</v>
      </c>
      <c r="AC25" s="502" t="str">
        <f>strCheckDate(O25:AA25)</f>
        <v/>
      </c>
      <c r="AF25" s="506"/>
    </row>
    <row r="26" spans="1:33" ht="14.25" hidden="1" customHeight="1">
      <c r="A26" s="1232"/>
      <c r="B26" s="1232"/>
      <c r="C26" s="1232"/>
      <c r="D26" s="1232"/>
      <c r="E26" s="1232"/>
      <c r="F26" s="1232"/>
      <c r="G26" s="1232"/>
      <c r="H26" s="1055"/>
      <c r="I26" s="1254"/>
      <c r="J26" s="1255"/>
      <c r="K26" s="1051"/>
      <c r="L26" s="602"/>
      <c r="M26" s="648"/>
      <c r="N26" s="648"/>
      <c r="O26" s="564"/>
      <c r="P26" s="495"/>
      <c r="Q26" s="495"/>
      <c r="R26" s="495"/>
      <c r="S26" s="495"/>
      <c r="T26" s="495"/>
      <c r="U26" s="561"/>
      <c r="V26" s="586"/>
      <c r="W26" s="1227"/>
      <c r="X26" s="1228"/>
      <c r="Y26" s="1227"/>
      <c r="Z26" s="1228"/>
      <c r="AA26" s="539"/>
      <c r="AB26" s="1204"/>
      <c r="AF26" s="506">
        <f ca="1">OFFSET(AF26,-1,0)</f>
        <v>0</v>
      </c>
    </row>
    <row r="27" spans="1:33" s="477" customFormat="1" ht="15" customHeight="1">
      <c r="A27" s="1232"/>
      <c r="B27" s="1232"/>
      <c r="C27" s="1232"/>
      <c r="D27" s="1232"/>
      <c r="E27" s="1232"/>
      <c r="F27" s="1232"/>
      <c r="G27" s="1232"/>
      <c r="H27" s="1055"/>
      <c r="I27" s="1254"/>
      <c r="J27" s="1255"/>
      <c r="K27" s="1052"/>
      <c r="L27" s="540"/>
      <c r="M27" s="559" t="s">
        <v>41</v>
      </c>
      <c r="N27" s="553"/>
      <c r="O27" s="547"/>
      <c r="P27" s="547"/>
      <c r="Q27" s="547"/>
      <c r="R27" s="547"/>
      <c r="S27" s="547"/>
      <c r="T27" s="547"/>
      <c r="U27" s="547"/>
      <c r="V27" s="547"/>
      <c r="W27" s="565"/>
      <c r="X27" s="566"/>
      <c r="Y27" s="565"/>
      <c r="Z27" s="553"/>
      <c r="AA27" s="562"/>
      <c r="AB27" s="1205"/>
      <c r="AC27" s="503"/>
      <c r="AD27" s="503"/>
      <c r="AE27" s="503"/>
      <c r="AF27" s="503"/>
      <c r="AG27" s="503"/>
    </row>
    <row r="28" spans="1:33" s="477" customFormat="1" ht="15" customHeight="1">
      <c r="A28" s="1232"/>
      <c r="B28" s="1232"/>
      <c r="C28" s="1232"/>
      <c r="D28" s="1232"/>
      <c r="E28" s="1232"/>
      <c r="F28" s="1232"/>
      <c r="G28" s="1055"/>
      <c r="H28" s="1055"/>
      <c r="I28" s="125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2"/>
      <c r="B29" s="1232"/>
      <c r="C29" s="1232"/>
      <c r="D29" s="1232"/>
      <c r="E29" s="1232"/>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2"/>
      <c r="B30" s="1232"/>
      <c r="C30" s="1232"/>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2"/>
      <c r="B31" s="1232"/>
      <c r="C31" s="1232"/>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2"/>
      <c r="B32" s="1232"/>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2"/>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673</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 customHeight="1">
      <c r="A1" s="215" t="s">
        <v>209</v>
      </c>
    </row>
    <row r="2" spans="1:20" ht="22.2">
      <c r="F2" s="1197" t="s">
        <v>491</v>
      </c>
      <c r="G2" s="1198"/>
      <c r="H2" s="1199"/>
      <c r="I2" s="436"/>
    </row>
    <row r="3" spans="1:20" ht="3" customHeight="1"/>
    <row r="4" spans="1:20" s="190" customFormat="1" ht="11.4">
      <c r="A4" s="214"/>
      <c r="B4" s="214"/>
      <c r="C4" s="214"/>
      <c r="D4" s="214"/>
      <c r="F4" s="1160" t="s">
        <v>454</v>
      </c>
      <c r="G4" s="1160"/>
      <c r="H4" s="1160"/>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5">
        <v>1</v>
      </c>
      <c r="G7" s="417" t="s">
        <v>492</v>
      </c>
      <c r="H7" s="317" t="str">
        <f>IF(dateCh="","",dateCh)</f>
        <v>14.12.2021</v>
      </c>
      <c r="I7" s="196" t="s">
        <v>493</v>
      </c>
      <c r="J7" s="334"/>
      <c r="K7" s="214"/>
      <c r="L7" s="214"/>
      <c r="M7" s="214"/>
      <c r="N7" s="214"/>
      <c r="O7" s="214"/>
      <c r="P7" s="214"/>
      <c r="Q7" s="214"/>
      <c r="R7" s="214"/>
      <c r="S7" s="214"/>
      <c r="T7" s="214"/>
    </row>
    <row r="8" spans="1:20" s="190" customFormat="1" ht="45.6">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8">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8">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600000000000001">
      <c r="A11" s="1201"/>
      <c r="B11" s="1201">
        <v>1</v>
      </c>
      <c r="C11" s="344"/>
      <c r="D11" s="344"/>
      <c r="F11" s="335" t="str">
        <f>"4."&amp;mergeValue(A11) &amp;"."&amp;mergeValue(B11)</f>
        <v>4.1.1</v>
      </c>
      <c r="G11" s="324" t="s">
        <v>593</v>
      </c>
      <c r="H11" s="317" t="str">
        <f>IF(region_name="","",region_name)</f>
        <v>Ивановская область</v>
      </c>
      <c r="I11" s="196" t="s">
        <v>499</v>
      </c>
      <c r="J11" s="334"/>
      <c r="K11" s="214"/>
      <c r="L11" s="214"/>
      <c r="M11" s="214"/>
      <c r="N11" s="214"/>
      <c r="O11" s="214"/>
      <c r="P11" s="214"/>
      <c r="Q11" s="214"/>
      <c r="R11" s="214"/>
      <c r="S11" s="214"/>
      <c r="T11" s="214"/>
    </row>
    <row r="12" spans="1:20" s="190" customFormat="1" ht="22.8">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600000000000001">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600000000000001">
      <c r="A15" s="1201"/>
      <c r="B15" s="1201"/>
      <c r="C15" s="344"/>
      <c r="D15" s="344"/>
      <c r="F15" s="338"/>
      <c r="G15" s="149" t="s">
        <v>403</v>
      </c>
      <c r="H15" s="339"/>
      <c r="I15" s="340"/>
      <c r="J15" s="334"/>
      <c r="K15" s="214"/>
      <c r="L15" s="214"/>
      <c r="M15" s="214"/>
      <c r="N15" s="214"/>
      <c r="O15" s="214"/>
      <c r="P15" s="214"/>
      <c r="Q15" s="214"/>
      <c r="R15" s="214"/>
      <c r="S15" s="214"/>
      <c r="T15" s="214"/>
    </row>
    <row r="16" spans="1:20" s="190" customFormat="1" ht="18.600000000000001">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600000000000001">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625" defaultRowHeight="13.8"/>
  <cols>
    <col min="1" max="6" width="10.625" style="502" hidden="1" customWidth="1"/>
    <col min="7" max="8" width="7" style="508" hidden="1" customWidth="1"/>
    <col min="9" max="9" width="3.75" style="485" customWidth="1"/>
    <col min="10" max="11" width="3.75" style="484" customWidth="1"/>
    <col min="12" max="12" width="12.75" style="478" customWidth="1"/>
    <col min="13" max="13" width="47.375" style="478" customWidth="1"/>
    <col min="14" max="16" width="3.75" style="478" customWidth="1"/>
    <col min="17" max="17" width="23.75" style="478" customWidth="1"/>
    <col min="18" max="20" width="3.75" style="478" customWidth="1"/>
    <col min="21" max="21" width="23.75" style="478" customWidth="1"/>
    <col min="22" max="24" width="3.75" style="478" customWidth="1"/>
    <col min="25" max="27" width="23.75" style="478" customWidth="1"/>
    <col min="28" max="28" width="11.75" style="478" customWidth="1"/>
    <col min="29" max="29" width="3.75" style="478" customWidth="1"/>
    <col min="30" max="30" width="11.75" style="478" customWidth="1"/>
    <col min="31" max="31" width="8.625" style="478" hidden="1" customWidth="1"/>
    <col min="32" max="32" width="4.75" style="478" customWidth="1"/>
    <col min="33" max="33" width="115.75" style="478" customWidth="1"/>
    <col min="34" max="35" width="10.625" style="502"/>
    <col min="36" max="36" width="13.375" style="502" customWidth="1"/>
    <col min="37" max="37" width="10.625" style="502"/>
    <col min="38" max="246" width="10.625" style="478"/>
    <col min="247" max="254" width="0" style="478" hidden="1" customWidth="1"/>
    <col min="255" max="257" width="3.75" style="478" customWidth="1"/>
    <col min="258" max="258" width="12.75" style="478" customWidth="1"/>
    <col min="259" max="259" width="47.375" style="478" customWidth="1"/>
    <col min="260" max="260" width="5.625" style="478" customWidth="1"/>
    <col min="261" max="262" width="3.75" style="478" customWidth="1"/>
    <col min="263" max="263" width="22" style="478" customWidth="1"/>
    <col min="264" max="264" width="5.625" style="478" customWidth="1"/>
    <col min="265" max="266" width="3.75" style="478" customWidth="1"/>
    <col min="267" max="267" width="22" style="478" customWidth="1"/>
    <col min="268" max="268" width="5.625" style="478" customWidth="1"/>
    <col min="269" max="270" width="3.75" style="478" customWidth="1"/>
    <col min="271" max="271" width="22" style="478" customWidth="1"/>
    <col min="272" max="273" width="15.75" style="478" customWidth="1"/>
    <col min="274" max="274" width="11.75" style="478" customWidth="1"/>
    <col min="275" max="275" width="6.375" style="478" bestFit="1" customWidth="1"/>
    <col min="276" max="276" width="11.75" style="478" customWidth="1"/>
    <col min="277" max="277" width="0" style="478" hidden="1" customWidth="1"/>
    <col min="278" max="278" width="3.75" style="478" customWidth="1"/>
    <col min="279" max="279" width="11.125" style="478" bestFit="1" customWidth="1"/>
    <col min="280" max="281" width="10.625" style="478"/>
    <col min="282" max="282" width="13.375" style="478" customWidth="1"/>
    <col min="283" max="502" width="10.625" style="478"/>
    <col min="503" max="510" width="0" style="478" hidden="1" customWidth="1"/>
    <col min="511" max="513" width="3.75" style="478" customWidth="1"/>
    <col min="514" max="514" width="12.75" style="478" customWidth="1"/>
    <col min="515" max="515" width="47.375" style="478" customWidth="1"/>
    <col min="516" max="516" width="5.625" style="478" customWidth="1"/>
    <col min="517" max="518" width="3.75" style="478" customWidth="1"/>
    <col min="519" max="519" width="22" style="478" customWidth="1"/>
    <col min="520" max="520" width="5.625" style="478" customWidth="1"/>
    <col min="521" max="522" width="3.75" style="478" customWidth="1"/>
    <col min="523" max="523" width="22" style="478" customWidth="1"/>
    <col min="524" max="524" width="5.625" style="478" customWidth="1"/>
    <col min="525" max="526" width="3.75" style="478" customWidth="1"/>
    <col min="527" max="527" width="22" style="478" customWidth="1"/>
    <col min="528" max="529" width="15.75" style="478" customWidth="1"/>
    <col min="530" max="530" width="11.75" style="478" customWidth="1"/>
    <col min="531" max="531" width="6.375" style="478" bestFit="1" customWidth="1"/>
    <col min="532" max="532" width="11.75" style="478" customWidth="1"/>
    <col min="533" max="533" width="0" style="478" hidden="1" customWidth="1"/>
    <col min="534" max="534" width="3.75" style="478" customWidth="1"/>
    <col min="535" max="535" width="11.125" style="478" bestFit="1" customWidth="1"/>
    <col min="536" max="537" width="10.625" style="478"/>
    <col min="538" max="538" width="13.375" style="478" customWidth="1"/>
    <col min="539" max="758" width="10.625" style="478"/>
    <col min="759" max="766" width="0" style="478" hidden="1" customWidth="1"/>
    <col min="767" max="769" width="3.75" style="478" customWidth="1"/>
    <col min="770" max="770" width="12.75" style="478" customWidth="1"/>
    <col min="771" max="771" width="47.375" style="478" customWidth="1"/>
    <col min="772" max="772" width="5.625" style="478" customWidth="1"/>
    <col min="773" max="774" width="3.75" style="478" customWidth="1"/>
    <col min="775" max="775" width="22" style="478" customWidth="1"/>
    <col min="776" max="776" width="5.625" style="478" customWidth="1"/>
    <col min="777" max="778" width="3.75" style="478" customWidth="1"/>
    <col min="779" max="779" width="22" style="478" customWidth="1"/>
    <col min="780" max="780" width="5.625" style="478" customWidth="1"/>
    <col min="781" max="782" width="3.75" style="478" customWidth="1"/>
    <col min="783" max="783" width="22" style="478" customWidth="1"/>
    <col min="784" max="785" width="15.75" style="478" customWidth="1"/>
    <col min="786" max="786" width="11.75" style="478" customWidth="1"/>
    <col min="787" max="787" width="6.375" style="478" bestFit="1" customWidth="1"/>
    <col min="788" max="788" width="11.75" style="478" customWidth="1"/>
    <col min="789" max="789" width="0" style="478" hidden="1" customWidth="1"/>
    <col min="790" max="790" width="3.75" style="478" customWidth="1"/>
    <col min="791" max="791" width="11.125" style="478" bestFit="1" customWidth="1"/>
    <col min="792" max="793" width="10.625" style="478"/>
    <col min="794" max="794" width="13.375" style="478" customWidth="1"/>
    <col min="795" max="1014" width="10.625" style="478"/>
    <col min="1015" max="1022" width="0" style="478" hidden="1" customWidth="1"/>
    <col min="1023" max="1025" width="3.75" style="478" customWidth="1"/>
    <col min="1026" max="1026" width="12.75" style="478" customWidth="1"/>
    <col min="1027" max="1027" width="47.375" style="478" customWidth="1"/>
    <col min="1028" max="1028" width="5.625" style="478" customWidth="1"/>
    <col min="1029" max="1030" width="3.75" style="478" customWidth="1"/>
    <col min="1031" max="1031" width="22" style="478" customWidth="1"/>
    <col min="1032" max="1032" width="5.625" style="478" customWidth="1"/>
    <col min="1033" max="1034" width="3.75" style="478" customWidth="1"/>
    <col min="1035" max="1035" width="22" style="478" customWidth="1"/>
    <col min="1036" max="1036" width="5.625" style="478" customWidth="1"/>
    <col min="1037" max="1038" width="3.75" style="478" customWidth="1"/>
    <col min="1039" max="1039" width="22" style="478" customWidth="1"/>
    <col min="1040" max="1041" width="15.75" style="478" customWidth="1"/>
    <col min="1042" max="1042" width="11.75" style="478" customWidth="1"/>
    <col min="1043" max="1043" width="6.375" style="478" bestFit="1" customWidth="1"/>
    <col min="1044" max="1044" width="11.75" style="478" customWidth="1"/>
    <col min="1045" max="1045" width="0" style="478" hidden="1" customWidth="1"/>
    <col min="1046" max="1046" width="3.75" style="478" customWidth="1"/>
    <col min="1047" max="1047" width="11.125" style="478" bestFit="1" customWidth="1"/>
    <col min="1048" max="1049" width="10.625" style="478"/>
    <col min="1050" max="1050" width="13.375" style="478" customWidth="1"/>
    <col min="1051" max="1270" width="10.625" style="478"/>
    <col min="1271" max="1278" width="0" style="478" hidden="1" customWidth="1"/>
    <col min="1279" max="1281" width="3.75" style="478" customWidth="1"/>
    <col min="1282" max="1282" width="12.75" style="478" customWidth="1"/>
    <col min="1283" max="1283" width="47.375" style="478" customWidth="1"/>
    <col min="1284" max="1284" width="5.625" style="478" customWidth="1"/>
    <col min="1285" max="1286" width="3.75" style="478" customWidth="1"/>
    <col min="1287" max="1287" width="22" style="478" customWidth="1"/>
    <col min="1288" max="1288" width="5.625" style="478" customWidth="1"/>
    <col min="1289" max="1290" width="3.75" style="478" customWidth="1"/>
    <col min="1291" max="1291" width="22" style="478" customWidth="1"/>
    <col min="1292" max="1292" width="5.625" style="478" customWidth="1"/>
    <col min="1293" max="1294" width="3.75" style="478" customWidth="1"/>
    <col min="1295" max="1295" width="22" style="478" customWidth="1"/>
    <col min="1296" max="1297" width="15.75" style="478" customWidth="1"/>
    <col min="1298" max="1298" width="11.75" style="478" customWidth="1"/>
    <col min="1299" max="1299" width="6.375" style="478" bestFit="1" customWidth="1"/>
    <col min="1300" max="1300" width="11.75" style="478" customWidth="1"/>
    <col min="1301" max="1301" width="0" style="478" hidden="1" customWidth="1"/>
    <col min="1302" max="1302" width="3.75" style="478" customWidth="1"/>
    <col min="1303" max="1303" width="11.125" style="478" bestFit="1" customWidth="1"/>
    <col min="1304" max="1305" width="10.625" style="478"/>
    <col min="1306" max="1306" width="13.375" style="478" customWidth="1"/>
    <col min="1307" max="1526" width="10.625" style="478"/>
    <col min="1527" max="1534" width="0" style="478" hidden="1" customWidth="1"/>
    <col min="1535" max="1537" width="3.75" style="478" customWidth="1"/>
    <col min="1538" max="1538" width="12.75" style="478" customWidth="1"/>
    <col min="1539" max="1539" width="47.375" style="478" customWidth="1"/>
    <col min="1540" max="1540" width="5.625" style="478" customWidth="1"/>
    <col min="1541" max="1542" width="3.75" style="478" customWidth="1"/>
    <col min="1543" max="1543" width="22" style="478" customWidth="1"/>
    <col min="1544" max="1544" width="5.625" style="478" customWidth="1"/>
    <col min="1545" max="1546" width="3.75" style="478" customWidth="1"/>
    <col min="1547" max="1547" width="22" style="478" customWidth="1"/>
    <col min="1548" max="1548" width="5.625" style="478" customWidth="1"/>
    <col min="1549" max="1550" width="3.75" style="478" customWidth="1"/>
    <col min="1551" max="1551" width="22" style="478" customWidth="1"/>
    <col min="1552" max="1553" width="15.75" style="478" customWidth="1"/>
    <col min="1554" max="1554" width="11.75" style="478" customWidth="1"/>
    <col min="1555" max="1555" width="6.375" style="478" bestFit="1" customWidth="1"/>
    <col min="1556" max="1556" width="11.75" style="478" customWidth="1"/>
    <col min="1557" max="1557" width="0" style="478" hidden="1" customWidth="1"/>
    <col min="1558" max="1558" width="3.75" style="478" customWidth="1"/>
    <col min="1559" max="1559" width="11.125" style="478" bestFit="1" customWidth="1"/>
    <col min="1560" max="1561" width="10.625" style="478"/>
    <col min="1562" max="1562" width="13.375" style="478" customWidth="1"/>
    <col min="1563" max="1782" width="10.625" style="478"/>
    <col min="1783" max="1790" width="0" style="478" hidden="1" customWidth="1"/>
    <col min="1791" max="1793" width="3.75" style="478" customWidth="1"/>
    <col min="1794" max="1794" width="12.75" style="478" customWidth="1"/>
    <col min="1795" max="1795" width="47.375" style="478" customWidth="1"/>
    <col min="1796" max="1796" width="5.625" style="478" customWidth="1"/>
    <col min="1797" max="1798" width="3.75" style="478" customWidth="1"/>
    <col min="1799" max="1799" width="22" style="478" customWidth="1"/>
    <col min="1800" max="1800" width="5.625" style="478" customWidth="1"/>
    <col min="1801" max="1802" width="3.75" style="478" customWidth="1"/>
    <col min="1803" max="1803" width="22" style="478" customWidth="1"/>
    <col min="1804" max="1804" width="5.625" style="478" customWidth="1"/>
    <col min="1805" max="1806" width="3.75" style="478" customWidth="1"/>
    <col min="1807" max="1807" width="22" style="478" customWidth="1"/>
    <col min="1808" max="1809" width="15.75" style="478" customWidth="1"/>
    <col min="1810" max="1810" width="11.75" style="478" customWidth="1"/>
    <col min="1811" max="1811" width="6.375" style="478" bestFit="1" customWidth="1"/>
    <col min="1812" max="1812" width="11.75" style="478" customWidth="1"/>
    <col min="1813" max="1813" width="0" style="478" hidden="1" customWidth="1"/>
    <col min="1814" max="1814" width="3.75" style="478" customWidth="1"/>
    <col min="1815" max="1815" width="11.125" style="478" bestFit="1" customWidth="1"/>
    <col min="1816" max="1817" width="10.625" style="478"/>
    <col min="1818" max="1818" width="13.375" style="478" customWidth="1"/>
    <col min="1819" max="2038" width="10.625" style="478"/>
    <col min="2039" max="2046" width="0" style="478" hidden="1" customWidth="1"/>
    <col min="2047" max="2049" width="3.75" style="478" customWidth="1"/>
    <col min="2050" max="2050" width="12.75" style="478" customWidth="1"/>
    <col min="2051" max="2051" width="47.375" style="478" customWidth="1"/>
    <col min="2052" max="2052" width="5.625" style="478" customWidth="1"/>
    <col min="2053" max="2054" width="3.75" style="478" customWidth="1"/>
    <col min="2055" max="2055" width="22" style="478" customWidth="1"/>
    <col min="2056" max="2056" width="5.625" style="478" customWidth="1"/>
    <col min="2057" max="2058" width="3.75" style="478" customWidth="1"/>
    <col min="2059" max="2059" width="22" style="478" customWidth="1"/>
    <col min="2060" max="2060" width="5.625" style="478" customWidth="1"/>
    <col min="2061" max="2062" width="3.75" style="478" customWidth="1"/>
    <col min="2063" max="2063" width="22" style="478" customWidth="1"/>
    <col min="2064" max="2065" width="15.75" style="478" customWidth="1"/>
    <col min="2066" max="2066" width="11.75" style="478" customWidth="1"/>
    <col min="2067" max="2067" width="6.375" style="478" bestFit="1" customWidth="1"/>
    <col min="2068" max="2068" width="11.75" style="478" customWidth="1"/>
    <col min="2069" max="2069" width="0" style="478" hidden="1" customWidth="1"/>
    <col min="2070" max="2070" width="3.75" style="478" customWidth="1"/>
    <col min="2071" max="2071" width="11.125" style="478" bestFit="1" customWidth="1"/>
    <col min="2072" max="2073" width="10.625" style="478"/>
    <col min="2074" max="2074" width="13.375" style="478" customWidth="1"/>
    <col min="2075" max="2294" width="10.625" style="478"/>
    <col min="2295" max="2302" width="0" style="478" hidden="1" customWidth="1"/>
    <col min="2303" max="2305" width="3.75" style="478" customWidth="1"/>
    <col min="2306" max="2306" width="12.75" style="478" customWidth="1"/>
    <col min="2307" max="2307" width="47.375" style="478" customWidth="1"/>
    <col min="2308" max="2308" width="5.625" style="478" customWidth="1"/>
    <col min="2309" max="2310" width="3.75" style="478" customWidth="1"/>
    <col min="2311" max="2311" width="22" style="478" customWidth="1"/>
    <col min="2312" max="2312" width="5.625" style="478" customWidth="1"/>
    <col min="2313" max="2314" width="3.75" style="478" customWidth="1"/>
    <col min="2315" max="2315" width="22" style="478" customWidth="1"/>
    <col min="2316" max="2316" width="5.625" style="478" customWidth="1"/>
    <col min="2317" max="2318" width="3.75" style="478" customWidth="1"/>
    <col min="2319" max="2319" width="22" style="478" customWidth="1"/>
    <col min="2320" max="2321" width="15.75" style="478" customWidth="1"/>
    <col min="2322" max="2322" width="11.75" style="478" customWidth="1"/>
    <col min="2323" max="2323" width="6.375" style="478" bestFit="1" customWidth="1"/>
    <col min="2324" max="2324" width="11.75" style="478" customWidth="1"/>
    <col min="2325" max="2325" width="0" style="478" hidden="1" customWidth="1"/>
    <col min="2326" max="2326" width="3.75" style="478" customWidth="1"/>
    <col min="2327" max="2327" width="11.125" style="478" bestFit="1" customWidth="1"/>
    <col min="2328" max="2329" width="10.625" style="478"/>
    <col min="2330" max="2330" width="13.375" style="478" customWidth="1"/>
    <col min="2331" max="2550" width="10.625" style="478"/>
    <col min="2551" max="2558" width="0" style="478" hidden="1" customWidth="1"/>
    <col min="2559" max="2561" width="3.75" style="478" customWidth="1"/>
    <col min="2562" max="2562" width="12.75" style="478" customWidth="1"/>
    <col min="2563" max="2563" width="47.375" style="478" customWidth="1"/>
    <col min="2564" max="2564" width="5.625" style="478" customWidth="1"/>
    <col min="2565" max="2566" width="3.75" style="478" customWidth="1"/>
    <col min="2567" max="2567" width="22" style="478" customWidth="1"/>
    <col min="2568" max="2568" width="5.625" style="478" customWidth="1"/>
    <col min="2569" max="2570" width="3.75" style="478" customWidth="1"/>
    <col min="2571" max="2571" width="22" style="478" customWidth="1"/>
    <col min="2572" max="2572" width="5.625" style="478" customWidth="1"/>
    <col min="2573" max="2574" width="3.75" style="478" customWidth="1"/>
    <col min="2575" max="2575" width="22" style="478" customWidth="1"/>
    <col min="2576" max="2577" width="15.75" style="478" customWidth="1"/>
    <col min="2578" max="2578" width="11.75" style="478" customWidth="1"/>
    <col min="2579" max="2579" width="6.375" style="478" bestFit="1" customWidth="1"/>
    <col min="2580" max="2580" width="11.75" style="478" customWidth="1"/>
    <col min="2581" max="2581" width="0" style="478" hidden="1" customWidth="1"/>
    <col min="2582" max="2582" width="3.75" style="478" customWidth="1"/>
    <col min="2583" max="2583" width="11.125" style="478" bestFit="1" customWidth="1"/>
    <col min="2584" max="2585" width="10.625" style="478"/>
    <col min="2586" max="2586" width="13.375" style="478" customWidth="1"/>
    <col min="2587" max="2806" width="10.625" style="478"/>
    <col min="2807" max="2814" width="0" style="478" hidden="1" customWidth="1"/>
    <col min="2815" max="2817" width="3.75" style="478" customWidth="1"/>
    <col min="2818" max="2818" width="12.75" style="478" customWidth="1"/>
    <col min="2819" max="2819" width="47.375" style="478" customWidth="1"/>
    <col min="2820" max="2820" width="5.625" style="478" customWidth="1"/>
    <col min="2821" max="2822" width="3.75" style="478" customWidth="1"/>
    <col min="2823" max="2823" width="22" style="478" customWidth="1"/>
    <col min="2824" max="2824" width="5.625" style="478" customWidth="1"/>
    <col min="2825" max="2826" width="3.75" style="478" customWidth="1"/>
    <col min="2827" max="2827" width="22" style="478" customWidth="1"/>
    <col min="2828" max="2828" width="5.625" style="478" customWidth="1"/>
    <col min="2829" max="2830" width="3.75" style="478" customWidth="1"/>
    <col min="2831" max="2831" width="22" style="478" customWidth="1"/>
    <col min="2832" max="2833" width="15.75" style="478" customWidth="1"/>
    <col min="2834" max="2834" width="11.75" style="478" customWidth="1"/>
    <col min="2835" max="2835" width="6.375" style="478" bestFit="1" customWidth="1"/>
    <col min="2836" max="2836" width="11.75" style="478" customWidth="1"/>
    <col min="2837" max="2837" width="0" style="478" hidden="1" customWidth="1"/>
    <col min="2838" max="2838" width="3.75" style="478" customWidth="1"/>
    <col min="2839" max="2839" width="11.125" style="478" bestFit="1" customWidth="1"/>
    <col min="2840" max="2841" width="10.625" style="478"/>
    <col min="2842" max="2842" width="13.375" style="478" customWidth="1"/>
    <col min="2843" max="3062" width="10.625" style="478"/>
    <col min="3063" max="3070" width="0" style="478" hidden="1" customWidth="1"/>
    <col min="3071" max="3073" width="3.75" style="478" customWidth="1"/>
    <col min="3074" max="3074" width="12.75" style="478" customWidth="1"/>
    <col min="3075" max="3075" width="47.375" style="478" customWidth="1"/>
    <col min="3076" max="3076" width="5.625" style="478" customWidth="1"/>
    <col min="3077" max="3078" width="3.75" style="478" customWidth="1"/>
    <col min="3079" max="3079" width="22" style="478" customWidth="1"/>
    <col min="3080" max="3080" width="5.625" style="478" customWidth="1"/>
    <col min="3081" max="3082" width="3.75" style="478" customWidth="1"/>
    <col min="3083" max="3083" width="22" style="478" customWidth="1"/>
    <col min="3084" max="3084" width="5.625" style="478" customWidth="1"/>
    <col min="3085" max="3086" width="3.75" style="478" customWidth="1"/>
    <col min="3087" max="3087" width="22" style="478" customWidth="1"/>
    <col min="3088" max="3089" width="15.75" style="478" customWidth="1"/>
    <col min="3090" max="3090" width="11.75" style="478" customWidth="1"/>
    <col min="3091" max="3091" width="6.375" style="478" bestFit="1" customWidth="1"/>
    <col min="3092" max="3092" width="11.75" style="478" customWidth="1"/>
    <col min="3093" max="3093" width="0" style="478" hidden="1" customWidth="1"/>
    <col min="3094" max="3094" width="3.75" style="478" customWidth="1"/>
    <col min="3095" max="3095" width="11.125" style="478" bestFit="1" customWidth="1"/>
    <col min="3096" max="3097" width="10.625" style="478"/>
    <col min="3098" max="3098" width="13.375" style="478" customWidth="1"/>
    <col min="3099" max="3318" width="10.625" style="478"/>
    <col min="3319" max="3326" width="0" style="478" hidden="1" customWidth="1"/>
    <col min="3327" max="3329" width="3.75" style="478" customWidth="1"/>
    <col min="3330" max="3330" width="12.75" style="478" customWidth="1"/>
    <col min="3331" max="3331" width="47.375" style="478" customWidth="1"/>
    <col min="3332" max="3332" width="5.625" style="478" customWidth="1"/>
    <col min="3333" max="3334" width="3.75" style="478" customWidth="1"/>
    <col min="3335" max="3335" width="22" style="478" customWidth="1"/>
    <col min="3336" max="3336" width="5.625" style="478" customWidth="1"/>
    <col min="3337" max="3338" width="3.75" style="478" customWidth="1"/>
    <col min="3339" max="3339" width="22" style="478" customWidth="1"/>
    <col min="3340" max="3340" width="5.625" style="478" customWidth="1"/>
    <col min="3341" max="3342" width="3.75" style="478" customWidth="1"/>
    <col min="3343" max="3343" width="22" style="478" customWidth="1"/>
    <col min="3344" max="3345" width="15.75" style="478" customWidth="1"/>
    <col min="3346" max="3346" width="11.75" style="478" customWidth="1"/>
    <col min="3347" max="3347" width="6.375" style="478" bestFit="1" customWidth="1"/>
    <col min="3348" max="3348" width="11.75" style="478" customWidth="1"/>
    <col min="3349" max="3349" width="0" style="478" hidden="1" customWidth="1"/>
    <col min="3350" max="3350" width="3.75" style="478" customWidth="1"/>
    <col min="3351" max="3351" width="11.125" style="478" bestFit="1" customWidth="1"/>
    <col min="3352" max="3353" width="10.625" style="478"/>
    <col min="3354" max="3354" width="13.375" style="478" customWidth="1"/>
    <col min="3355" max="3574" width="10.625" style="478"/>
    <col min="3575" max="3582" width="0" style="478" hidden="1" customWidth="1"/>
    <col min="3583" max="3585" width="3.75" style="478" customWidth="1"/>
    <col min="3586" max="3586" width="12.75" style="478" customWidth="1"/>
    <col min="3587" max="3587" width="47.375" style="478" customWidth="1"/>
    <col min="3588" max="3588" width="5.625" style="478" customWidth="1"/>
    <col min="3589" max="3590" width="3.75" style="478" customWidth="1"/>
    <col min="3591" max="3591" width="22" style="478" customWidth="1"/>
    <col min="3592" max="3592" width="5.625" style="478" customWidth="1"/>
    <col min="3593" max="3594" width="3.75" style="478" customWidth="1"/>
    <col min="3595" max="3595" width="22" style="478" customWidth="1"/>
    <col min="3596" max="3596" width="5.625" style="478" customWidth="1"/>
    <col min="3597" max="3598" width="3.75" style="478" customWidth="1"/>
    <col min="3599" max="3599" width="22" style="478" customWidth="1"/>
    <col min="3600" max="3601" width="15.75" style="478" customWidth="1"/>
    <col min="3602" max="3602" width="11.75" style="478" customWidth="1"/>
    <col min="3603" max="3603" width="6.375" style="478" bestFit="1" customWidth="1"/>
    <col min="3604" max="3604" width="11.75" style="478" customWidth="1"/>
    <col min="3605" max="3605" width="0" style="478" hidden="1" customWidth="1"/>
    <col min="3606" max="3606" width="3.75" style="478" customWidth="1"/>
    <col min="3607" max="3607" width="11.125" style="478" bestFit="1" customWidth="1"/>
    <col min="3608" max="3609" width="10.625" style="478"/>
    <col min="3610" max="3610" width="13.375" style="478" customWidth="1"/>
    <col min="3611" max="3830" width="10.625" style="478"/>
    <col min="3831" max="3838" width="0" style="478" hidden="1" customWidth="1"/>
    <col min="3839" max="3841" width="3.75" style="478" customWidth="1"/>
    <col min="3842" max="3842" width="12.75" style="478" customWidth="1"/>
    <col min="3843" max="3843" width="47.375" style="478" customWidth="1"/>
    <col min="3844" max="3844" width="5.625" style="478" customWidth="1"/>
    <col min="3845" max="3846" width="3.75" style="478" customWidth="1"/>
    <col min="3847" max="3847" width="22" style="478" customWidth="1"/>
    <col min="3848" max="3848" width="5.625" style="478" customWidth="1"/>
    <col min="3849" max="3850" width="3.75" style="478" customWidth="1"/>
    <col min="3851" max="3851" width="22" style="478" customWidth="1"/>
    <col min="3852" max="3852" width="5.625" style="478" customWidth="1"/>
    <col min="3853" max="3854" width="3.75" style="478" customWidth="1"/>
    <col min="3855" max="3855" width="22" style="478" customWidth="1"/>
    <col min="3856" max="3857" width="15.75" style="478" customWidth="1"/>
    <col min="3858" max="3858" width="11.75" style="478" customWidth="1"/>
    <col min="3859" max="3859" width="6.375" style="478" bestFit="1" customWidth="1"/>
    <col min="3860" max="3860" width="11.75" style="478" customWidth="1"/>
    <col min="3861" max="3861" width="0" style="478" hidden="1" customWidth="1"/>
    <col min="3862" max="3862" width="3.75" style="478" customWidth="1"/>
    <col min="3863" max="3863" width="11.125" style="478" bestFit="1" customWidth="1"/>
    <col min="3864" max="3865" width="10.625" style="478"/>
    <col min="3866" max="3866" width="13.375" style="478" customWidth="1"/>
    <col min="3867" max="4086" width="10.625" style="478"/>
    <col min="4087" max="4094" width="0" style="478" hidden="1" customWidth="1"/>
    <col min="4095" max="4097" width="3.75" style="478" customWidth="1"/>
    <col min="4098" max="4098" width="12.75" style="478" customWidth="1"/>
    <col min="4099" max="4099" width="47.375" style="478" customWidth="1"/>
    <col min="4100" max="4100" width="5.625" style="478" customWidth="1"/>
    <col min="4101" max="4102" width="3.75" style="478" customWidth="1"/>
    <col min="4103" max="4103" width="22" style="478" customWidth="1"/>
    <col min="4104" max="4104" width="5.625" style="478" customWidth="1"/>
    <col min="4105" max="4106" width="3.75" style="478" customWidth="1"/>
    <col min="4107" max="4107" width="22" style="478" customWidth="1"/>
    <col min="4108" max="4108" width="5.625" style="478" customWidth="1"/>
    <col min="4109" max="4110" width="3.75" style="478" customWidth="1"/>
    <col min="4111" max="4111" width="22" style="478" customWidth="1"/>
    <col min="4112" max="4113" width="15.75" style="478" customWidth="1"/>
    <col min="4114" max="4114" width="11.75" style="478" customWidth="1"/>
    <col min="4115" max="4115" width="6.375" style="478" bestFit="1" customWidth="1"/>
    <col min="4116" max="4116" width="11.75" style="478" customWidth="1"/>
    <col min="4117" max="4117" width="0" style="478" hidden="1" customWidth="1"/>
    <col min="4118" max="4118" width="3.75" style="478" customWidth="1"/>
    <col min="4119" max="4119" width="11.125" style="478" bestFit="1" customWidth="1"/>
    <col min="4120" max="4121" width="10.625" style="478"/>
    <col min="4122" max="4122" width="13.375" style="478" customWidth="1"/>
    <col min="4123" max="4342" width="10.625" style="478"/>
    <col min="4343" max="4350" width="0" style="478" hidden="1" customWidth="1"/>
    <col min="4351" max="4353" width="3.75" style="478" customWidth="1"/>
    <col min="4354" max="4354" width="12.75" style="478" customWidth="1"/>
    <col min="4355" max="4355" width="47.375" style="478" customWidth="1"/>
    <col min="4356" max="4356" width="5.625" style="478" customWidth="1"/>
    <col min="4357" max="4358" width="3.75" style="478" customWidth="1"/>
    <col min="4359" max="4359" width="22" style="478" customWidth="1"/>
    <col min="4360" max="4360" width="5.625" style="478" customWidth="1"/>
    <col min="4361" max="4362" width="3.75" style="478" customWidth="1"/>
    <col min="4363" max="4363" width="22" style="478" customWidth="1"/>
    <col min="4364" max="4364" width="5.625" style="478" customWidth="1"/>
    <col min="4365" max="4366" width="3.75" style="478" customWidth="1"/>
    <col min="4367" max="4367" width="22" style="478" customWidth="1"/>
    <col min="4368" max="4369" width="15.75" style="478" customWidth="1"/>
    <col min="4370" max="4370" width="11.75" style="478" customWidth="1"/>
    <col min="4371" max="4371" width="6.375" style="478" bestFit="1" customWidth="1"/>
    <col min="4372" max="4372" width="11.75" style="478" customWidth="1"/>
    <col min="4373" max="4373" width="0" style="478" hidden="1" customWidth="1"/>
    <col min="4374" max="4374" width="3.75" style="478" customWidth="1"/>
    <col min="4375" max="4375" width="11.125" style="478" bestFit="1" customWidth="1"/>
    <col min="4376" max="4377" width="10.625" style="478"/>
    <col min="4378" max="4378" width="13.375" style="478" customWidth="1"/>
    <col min="4379" max="4598" width="10.625" style="478"/>
    <col min="4599" max="4606" width="0" style="478" hidden="1" customWidth="1"/>
    <col min="4607" max="4609" width="3.75" style="478" customWidth="1"/>
    <col min="4610" max="4610" width="12.75" style="478" customWidth="1"/>
    <col min="4611" max="4611" width="47.375" style="478" customWidth="1"/>
    <col min="4612" max="4612" width="5.625" style="478" customWidth="1"/>
    <col min="4613" max="4614" width="3.75" style="478" customWidth="1"/>
    <col min="4615" max="4615" width="22" style="478" customWidth="1"/>
    <col min="4616" max="4616" width="5.625" style="478" customWidth="1"/>
    <col min="4617" max="4618" width="3.75" style="478" customWidth="1"/>
    <col min="4619" max="4619" width="22" style="478" customWidth="1"/>
    <col min="4620" max="4620" width="5.625" style="478" customWidth="1"/>
    <col min="4621" max="4622" width="3.75" style="478" customWidth="1"/>
    <col min="4623" max="4623" width="22" style="478" customWidth="1"/>
    <col min="4624" max="4625" width="15.75" style="478" customWidth="1"/>
    <col min="4626" max="4626" width="11.75" style="478" customWidth="1"/>
    <col min="4627" max="4627" width="6.375" style="478" bestFit="1" customWidth="1"/>
    <col min="4628" max="4628" width="11.75" style="478" customWidth="1"/>
    <col min="4629" max="4629" width="0" style="478" hidden="1" customWidth="1"/>
    <col min="4630" max="4630" width="3.75" style="478" customWidth="1"/>
    <col min="4631" max="4631" width="11.125" style="478" bestFit="1" customWidth="1"/>
    <col min="4632" max="4633" width="10.625" style="478"/>
    <col min="4634" max="4634" width="13.375" style="478" customWidth="1"/>
    <col min="4635" max="4854" width="10.625" style="478"/>
    <col min="4855" max="4862" width="0" style="478" hidden="1" customWidth="1"/>
    <col min="4863" max="4865" width="3.75" style="478" customWidth="1"/>
    <col min="4866" max="4866" width="12.75" style="478" customWidth="1"/>
    <col min="4867" max="4867" width="47.375" style="478" customWidth="1"/>
    <col min="4868" max="4868" width="5.625" style="478" customWidth="1"/>
    <col min="4869" max="4870" width="3.75" style="478" customWidth="1"/>
    <col min="4871" max="4871" width="22" style="478" customWidth="1"/>
    <col min="4872" max="4872" width="5.625" style="478" customWidth="1"/>
    <col min="4873" max="4874" width="3.75" style="478" customWidth="1"/>
    <col min="4875" max="4875" width="22" style="478" customWidth="1"/>
    <col min="4876" max="4876" width="5.625" style="478" customWidth="1"/>
    <col min="4877" max="4878" width="3.75" style="478" customWidth="1"/>
    <col min="4879" max="4879" width="22" style="478" customWidth="1"/>
    <col min="4880" max="4881" width="15.75" style="478" customWidth="1"/>
    <col min="4882" max="4882" width="11.75" style="478" customWidth="1"/>
    <col min="4883" max="4883" width="6.375" style="478" bestFit="1" customWidth="1"/>
    <col min="4884" max="4884" width="11.75" style="478" customWidth="1"/>
    <col min="4885" max="4885" width="0" style="478" hidden="1" customWidth="1"/>
    <col min="4886" max="4886" width="3.75" style="478" customWidth="1"/>
    <col min="4887" max="4887" width="11.125" style="478" bestFit="1" customWidth="1"/>
    <col min="4888" max="4889" width="10.625" style="478"/>
    <col min="4890" max="4890" width="13.375" style="478" customWidth="1"/>
    <col min="4891" max="5110" width="10.625" style="478"/>
    <col min="5111" max="5118" width="0" style="478" hidden="1" customWidth="1"/>
    <col min="5119" max="5121" width="3.75" style="478" customWidth="1"/>
    <col min="5122" max="5122" width="12.75" style="478" customWidth="1"/>
    <col min="5123" max="5123" width="47.375" style="478" customWidth="1"/>
    <col min="5124" max="5124" width="5.625" style="478" customWidth="1"/>
    <col min="5125" max="5126" width="3.75" style="478" customWidth="1"/>
    <col min="5127" max="5127" width="22" style="478" customWidth="1"/>
    <col min="5128" max="5128" width="5.625" style="478" customWidth="1"/>
    <col min="5129" max="5130" width="3.75" style="478" customWidth="1"/>
    <col min="5131" max="5131" width="22" style="478" customWidth="1"/>
    <col min="5132" max="5132" width="5.625" style="478" customWidth="1"/>
    <col min="5133" max="5134" width="3.75" style="478" customWidth="1"/>
    <col min="5135" max="5135" width="22" style="478" customWidth="1"/>
    <col min="5136" max="5137" width="15.75" style="478" customWidth="1"/>
    <col min="5138" max="5138" width="11.75" style="478" customWidth="1"/>
    <col min="5139" max="5139" width="6.375" style="478" bestFit="1" customWidth="1"/>
    <col min="5140" max="5140" width="11.75" style="478" customWidth="1"/>
    <col min="5141" max="5141" width="0" style="478" hidden="1" customWidth="1"/>
    <col min="5142" max="5142" width="3.75" style="478" customWidth="1"/>
    <col min="5143" max="5143" width="11.125" style="478" bestFit="1" customWidth="1"/>
    <col min="5144" max="5145" width="10.625" style="478"/>
    <col min="5146" max="5146" width="13.375" style="478" customWidth="1"/>
    <col min="5147" max="5366" width="10.625" style="478"/>
    <col min="5367" max="5374" width="0" style="478" hidden="1" customWidth="1"/>
    <col min="5375" max="5377" width="3.75" style="478" customWidth="1"/>
    <col min="5378" max="5378" width="12.75" style="478" customWidth="1"/>
    <col min="5379" max="5379" width="47.375" style="478" customWidth="1"/>
    <col min="5380" max="5380" width="5.625" style="478" customWidth="1"/>
    <col min="5381" max="5382" width="3.75" style="478" customWidth="1"/>
    <col min="5383" max="5383" width="22" style="478" customWidth="1"/>
    <col min="5384" max="5384" width="5.625" style="478" customWidth="1"/>
    <col min="5385" max="5386" width="3.75" style="478" customWidth="1"/>
    <col min="5387" max="5387" width="22" style="478" customWidth="1"/>
    <col min="5388" max="5388" width="5.625" style="478" customWidth="1"/>
    <col min="5389" max="5390" width="3.75" style="478" customWidth="1"/>
    <col min="5391" max="5391" width="22" style="478" customWidth="1"/>
    <col min="5392" max="5393" width="15.75" style="478" customWidth="1"/>
    <col min="5394" max="5394" width="11.75" style="478" customWidth="1"/>
    <col min="5395" max="5395" width="6.375" style="478" bestFit="1" customWidth="1"/>
    <col min="5396" max="5396" width="11.75" style="478" customWidth="1"/>
    <col min="5397" max="5397" width="0" style="478" hidden="1" customWidth="1"/>
    <col min="5398" max="5398" width="3.75" style="478" customWidth="1"/>
    <col min="5399" max="5399" width="11.125" style="478" bestFit="1" customWidth="1"/>
    <col min="5400" max="5401" width="10.625" style="478"/>
    <col min="5402" max="5402" width="13.375" style="478" customWidth="1"/>
    <col min="5403" max="5622" width="10.625" style="478"/>
    <col min="5623" max="5630" width="0" style="478" hidden="1" customWidth="1"/>
    <col min="5631" max="5633" width="3.75" style="478" customWidth="1"/>
    <col min="5634" max="5634" width="12.75" style="478" customWidth="1"/>
    <col min="5635" max="5635" width="47.375" style="478" customWidth="1"/>
    <col min="5636" max="5636" width="5.625" style="478" customWidth="1"/>
    <col min="5637" max="5638" width="3.75" style="478" customWidth="1"/>
    <col min="5639" max="5639" width="22" style="478" customWidth="1"/>
    <col min="5640" max="5640" width="5.625" style="478" customWidth="1"/>
    <col min="5641" max="5642" width="3.75" style="478" customWidth="1"/>
    <col min="5643" max="5643" width="22" style="478" customWidth="1"/>
    <col min="5644" max="5644" width="5.625" style="478" customWidth="1"/>
    <col min="5645" max="5646" width="3.75" style="478" customWidth="1"/>
    <col min="5647" max="5647" width="22" style="478" customWidth="1"/>
    <col min="5648" max="5649" width="15.75" style="478" customWidth="1"/>
    <col min="5650" max="5650" width="11.75" style="478" customWidth="1"/>
    <col min="5651" max="5651" width="6.375" style="478" bestFit="1" customWidth="1"/>
    <col min="5652" max="5652" width="11.75" style="478" customWidth="1"/>
    <col min="5653" max="5653" width="0" style="478" hidden="1" customWidth="1"/>
    <col min="5654" max="5654" width="3.75" style="478" customWidth="1"/>
    <col min="5655" max="5655" width="11.125" style="478" bestFit="1" customWidth="1"/>
    <col min="5656" max="5657" width="10.625" style="478"/>
    <col min="5658" max="5658" width="13.375" style="478" customWidth="1"/>
    <col min="5659" max="5878" width="10.625" style="478"/>
    <col min="5879" max="5886" width="0" style="478" hidden="1" customWidth="1"/>
    <col min="5887" max="5889" width="3.75" style="478" customWidth="1"/>
    <col min="5890" max="5890" width="12.75" style="478" customWidth="1"/>
    <col min="5891" max="5891" width="47.375" style="478" customWidth="1"/>
    <col min="5892" max="5892" width="5.625" style="478" customWidth="1"/>
    <col min="5893" max="5894" width="3.75" style="478" customWidth="1"/>
    <col min="5895" max="5895" width="22" style="478" customWidth="1"/>
    <col min="5896" max="5896" width="5.625" style="478" customWidth="1"/>
    <col min="5897" max="5898" width="3.75" style="478" customWidth="1"/>
    <col min="5899" max="5899" width="22" style="478" customWidth="1"/>
    <col min="5900" max="5900" width="5.625" style="478" customWidth="1"/>
    <col min="5901" max="5902" width="3.75" style="478" customWidth="1"/>
    <col min="5903" max="5903" width="22" style="478" customWidth="1"/>
    <col min="5904" max="5905" width="15.75" style="478" customWidth="1"/>
    <col min="5906" max="5906" width="11.75" style="478" customWidth="1"/>
    <col min="5907" max="5907" width="6.375" style="478" bestFit="1" customWidth="1"/>
    <col min="5908" max="5908" width="11.75" style="478" customWidth="1"/>
    <col min="5909" max="5909" width="0" style="478" hidden="1" customWidth="1"/>
    <col min="5910" max="5910" width="3.75" style="478" customWidth="1"/>
    <col min="5911" max="5911" width="11.125" style="478" bestFit="1" customWidth="1"/>
    <col min="5912" max="5913" width="10.625" style="478"/>
    <col min="5914" max="5914" width="13.375" style="478" customWidth="1"/>
    <col min="5915" max="6134" width="10.625" style="478"/>
    <col min="6135" max="6142" width="0" style="478" hidden="1" customWidth="1"/>
    <col min="6143" max="6145" width="3.75" style="478" customWidth="1"/>
    <col min="6146" max="6146" width="12.75" style="478" customWidth="1"/>
    <col min="6147" max="6147" width="47.375" style="478" customWidth="1"/>
    <col min="6148" max="6148" width="5.625" style="478" customWidth="1"/>
    <col min="6149" max="6150" width="3.75" style="478" customWidth="1"/>
    <col min="6151" max="6151" width="22" style="478" customWidth="1"/>
    <col min="6152" max="6152" width="5.625" style="478" customWidth="1"/>
    <col min="6153" max="6154" width="3.75" style="478" customWidth="1"/>
    <col min="6155" max="6155" width="22" style="478" customWidth="1"/>
    <col min="6156" max="6156" width="5.625" style="478" customWidth="1"/>
    <col min="6157" max="6158" width="3.75" style="478" customWidth="1"/>
    <col min="6159" max="6159" width="22" style="478" customWidth="1"/>
    <col min="6160" max="6161" width="15.75" style="478" customWidth="1"/>
    <col min="6162" max="6162" width="11.75" style="478" customWidth="1"/>
    <col min="6163" max="6163" width="6.375" style="478" bestFit="1" customWidth="1"/>
    <col min="6164" max="6164" width="11.75" style="478" customWidth="1"/>
    <col min="6165" max="6165" width="0" style="478" hidden="1" customWidth="1"/>
    <col min="6166" max="6166" width="3.75" style="478" customWidth="1"/>
    <col min="6167" max="6167" width="11.125" style="478" bestFit="1" customWidth="1"/>
    <col min="6168" max="6169" width="10.625" style="478"/>
    <col min="6170" max="6170" width="13.375" style="478" customWidth="1"/>
    <col min="6171" max="6390" width="10.625" style="478"/>
    <col min="6391" max="6398" width="0" style="478" hidden="1" customWidth="1"/>
    <col min="6399" max="6401" width="3.75" style="478" customWidth="1"/>
    <col min="6402" max="6402" width="12.75" style="478" customWidth="1"/>
    <col min="6403" max="6403" width="47.375" style="478" customWidth="1"/>
    <col min="6404" max="6404" width="5.625" style="478" customWidth="1"/>
    <col min="6405" max="6406" width="3.75" style="478" customWidth="1"/>
    <col min="6407" max="6407" width="22" style="478" customWidth="1"/>
    <col min="6408" max="6408" width="5.625" style="478" customWidth="1"/>
    <col min="6409" max="6410" width="3.75" style="478" customWidth="1"/>
    <col min="6411" max="6411" width="22" style="478" customWidth="1"/>
    <col min="6412" max="6412" width="5.625" style="478" customWidth="1"/>
    <col min="6413" max="6414" width="3.75" style="478" customWidth="1"/>
    <col min="6415" max="6415" width="22" style="478" customWidth="1"/>
    <col min="6416" max="6417" width="15.75" style="478" customWidth="1"/>
    <col min="6418" max="6418" width="11.75" style="478" customWidth="1"/>
    <col min="6419" max="6419" width="6.375" style="478" bestFit="1" customWidth="1"/>
    <col min="6420" max="6420" width="11.75" style="478" customWidth="1"/>
    <col min="6421" max="6421" width="0" style="478" hidden="1" customWidth="1"/>
    <col min="6422" max="6422" width="3.75" style="478" customWidth="1"/>
    <col min="6423" max="6423" width="11.125" style="478" bestFit="1" customWidth="1"/>
    <col min="6424" max="6425" width="10.625" style="478"/>
    <col min="6426" max="6426" width="13.375" style="478" customWidth="1"/>
    <col min="6427" max="6646" width="10.625" style="478"/>
    <col min="6647" max="6654" width="0" style="478" hidden="1" customWidth="1"/>
    <col min="6655" max="6657" width="3.75" style="478" customWidth="1"/>
    <col min="6658" max="6658" width="12.75" style="478" customWidth="1"/>
    <col min="6659" max="6659" width="47.375" style="478" customWidth="1"/>
    <col min="6660" max="6660" width="5.625" style="478" customWidth="1"/>
    <col min="6661" max="6662" width="3.75" style="478" customWidth="1"/>
    <col min="6663" max="6663" width="22" style="478" customWidth="1"/>
    <col min="6664" max="6664" width="5.625" style="478" customWidth="1"/>
    <col min="6665" max="6666" width="3.75" style="478" customWidth="1"/>
    <col min="6667" max="6667" width="22" style="478" customWidth="1"/>
    <col min="6668" max="6668" width="5.625" style="478" customWidth="1"/>
    <col min="6669" max="6670" width="3.75" style="478" customWidth="1"/>
    <col min="6671" max="6671" width="22" style="478" customWidth="1"/>
    <col min="6672" max="6673" width="15.75" style="478" customWidth="1"/>
    <col min="6674" max="6674" width="11.75" style="478" customWidth="1"/>
    <col min="6675" max="6675" width="6.375" style="478" bestFit="1" customWidth="1"/>
    <col min="6676" max="6676" width="11.75" style="478" customWidth="1"/>
    <col min="6677" max="6677" width="0" style="478" hidden="1" customWidth="1"/>
    <col min="6678" max="6678" width="3.75" style="478" customWidth="1"/>
    <col min="6679" max="6679" width="11.125" style="478" bestFit="1" customWidth="1"/>
    <col min="6680" max="6681" width="10.625" style="478"/>
    <col min="6682" max="6682" width="13.375" style="478" customWidth="1"/>
    <col min="6683" max="6902" width="10.625" style="478"/>
    <col min="6903" max="6910" width="0" style="478" hidden="1" customWidth="1"/>
    <col min="6911" max="6913" width="3.75" style="478" customWidth="1"/>
    <col min="6914" max="6914" width="12.75" style="478" customWidth="1"/>
    <col min="6915" max="6915" width="47.375" style="478" customWidth="1"/>
    <col min="6916" max="6916" width="5.625" style="478" customWidth="1"/>
    <col min="6917" max="6918" width="3.75" style="478" customWidth="1"/>
    <col min="6919" max="6919" width="22" style="478" customWidth="1"/>
    <col min="6920" max="6920" width="5.625" style="478" customWidth="1"/>
    <col min="6921" max="6922" width="3.75" style="478" customWidth="1"/>
    <col min="6923" max="6923" width="22" style="478" customWidth="1"/>
    <col min="6924" max="6924" width="5.625" style="478" customWidth="1"/>
    <col min="6925" max="6926" width="3.75" style="478" customWidth="1"/>
    <col min="6927" max="6927" width="22" style="478" customWidth="1"/>
    <col min="6928" max="6929" width="15.75" style="478" customWidth="1"/>
    <col min="6930" max="6930" width="11.75" style="478" customWidth="1"/>
    <col min="6931" max="6931" width="6.375" style="478" bestFit="1" customWidth="1"/>
    <col min="6932" max="6932" width="11.75" style="478" customWidth="1"/>
    <col min="6933" max="6933" width="0" style="478" hidden="1" customWidth="1"/>
    <col min="6934" max="6934" width="3.75" style="478" customWidth="1"/>
    <col min="6935" max="6935" width="11.125" style="478" bestFit="1" customWidth="1"/>
    <col min="6936" max="6937" width="10.625" style="478"/>
    <col min="6938" max="6938" width="13.375" style="478" customWidth="1"/>
    <col min="6939" max="7158" width="10.625" style="478"/>
    <col min="7159" max="7166" width="0" style="478" hidden="1" customWidth="1"/>
    <col min="7167" max="7169" width="3.75" style="478" customWidth="1"/>
    <col min="7170" max="7170" width="12.75" style="478" customWidth="1"/>
    <col min="7171" max="7171" width="47.375" style="478" customWidth="1"/>
    <col min="7172" max="7172" width="5.625" style="478" customWidth="1"/>
    <col min="7173" max="7174" width="3.75" style="478" customWidth="1"/>
    <col min="7175" max="7175" width="22" style="478" customWidth="1"/>
    <col min="7176" max="7176" width="5.625" style="478" customWidth="1"/>
    <col min="7177" max="7178" width="3.75" style="478" customWidth="1"/>
    <col min="7179" max="7179" width="22" style="478" customWidth="1"/>
    <col min="7180" max="7180" width="5.625" style="478" customWidth="1"/>
    <col min="7181" max="7182" width="3.75" style="478" customWidth="1"/>
    <col min="7183" max="7183" width="22" style="478" customWidth="1"/>
    <col min="7184" max="7185" width="15.75" style="478" customWidth="1"/>
    <col min="7186" max="7186" width="11.75" style="478" customWidth="1"/>
    <col min="7187" max="7187" width="6.375" style="478" bestFit="1" customWidth="1"/>
    <col min="7188" max="7188" width="11.75" style="478" customWidth="1"/>
    <col min="7189" max="7189" width="0" style="478" hidden="1" customWidth="1"/>
    <col min="7190" max="7190" width="3.75" style="478" customWidth="1"/>
    <col min="7191" max="7191" width="11.125" style="478" bestFit="1" customWidth="1"/>
    <col min="7192" max="7193" width="10.625" style="478"/>
    <col min="7194" max="7194" width="13.375" style="478" customWidth="1"/>
    <col min="7195" max="7414" width="10.625" style="478"/>
    <col min="7415" max="7422" width="0" style="478" hidden="1" customWidth="1"/>
    <col min="7423" max="7425" width="3.75" style="478" customWidth="1"/>
    <col min="7426" max="7426" width="12.75" style="478" customWidth="1"/>
    <col min="7427" max="7427" width="47.375" style="478" customWidth="1"/>
    <col min="7428" max="7428" width="5.625" style="478" customWidth="1"/>
    <col min="7429" max="7430" width="3.75" style="478" customWidth="1"/>
    <col min="7431" max="7431" width="22" style="478" customWidth="1"/>
    <col min="7432" max="7432" width="5.625" style="478" customWidth="1"/>
    <col min="7433" max="7434" width="3.75" style="478" customWidth="1"/>
    <col min="7435" max="7435" width="22" style="478" customWidth="1"/>
    <col min="7436" max="7436" width="5.625" style="478" customWidth="1"/>
    <col min="7437" max="7438" width="3.75" style="478" customWidth="1"/>
    <col min="7439" max="7439" width="22" style="478" customWidth="1"/>
    <col min="7440" max="7441" width="15.75" style="478" customWidth="1"/>
    <col min="7442" max="7442" width="11.75" style="478" customWidth="1"/>
    <col min="7443" max="7443" width="6.375" style="478" bestFit="1" customWidth="1"/>
    <col min="7444" max="7444" width="11.75" style="478" customWidth="1"/>
    <col min="7445" max="7445" width="0" style="478" hidden="1" customWidth="1"/>
    <col min="7446" max="7446" width="3.75" style="478" customWidth="1"/>
    <col min="7447" max="7447" width="11.125" style="478" bestFit="1" customWidth="1"/>
    <col min="7448" max="7449" width="10.625" style="478"/>
    <col min="7450" max="7450" width="13.375" style="478" customWidth="1"/>
    <col min="7451" max="7670" width="10.625" style="478"/>
    <col min="7671" max="7678" width="0" style="478" hidden="1" customWidth="1"/>
    <col min="7679" max="7681" width="3.75" style="478" customWidth="1"/>
    <col min="7682" max="7682" width="12.75" style="478" customWidth="1"/>
    <col min="7683" max="7683" width="47.375" style="478" customWidth="1"/>
    <col min="7684" max="7684" width="5.625" style="478" customWidth="1"/>
    <col min="7685" max="7686" width="3.75" style="478" customWidth="1"/>
    <col min="7687" max="7687" width="22" style="478" customWidth="1"/>
    <col min="7688" max="7688" width="5.625" style="478" customWidth="1"/>
    <col min="7689" max="7690" width="3.75" style="478" customWidth="1"/>
    <col min="7691" max="7691" width="22" style="478" customWidth="1"/>
    <col min="7692" max="7692" width="5.625" style="478" customWidth="1"/>
    <col min="7693" max="7694" width="3.75" style="478" customWidth="1"/>
    <col min="7695" max="7695" width="22" style="478" customWidth="1"/>
    <col min="7696" max="7697" width="15.75" style="478" customWidth="1"/>
    <col min="7698" max="7698" width="11.75" style="478" customWidth="1"/>
    <col min="7699" max="7699" width="6.375" style="478" bestFit="1" customWidth="1"/>
    <col min="7700" max="7700" width="11.75" style="478" customWidth="1"/>
    <col min="7701" max="7701" width="0" style="478" hidden="1" customWidth="1"/>
    <col min="7702" max="7702" width="3.75" style="478" customWidth="1"/>
    <col min="7703" max="7703" width="11.125" style="478" bestFit="1" customWidth="1"/>
    <col min="7704" max="7705" width="10.625" style="478"/>
    <col min="7706" max="7706" width="13.375" style="478" customWidth="1"/>
    <col min="7707" max="7926" width="10.625" style="478"/>
    <col min="7927" max="7934" width="0" style="478" hidden="1" customWidth="1"/>
    <col min="7935" max="7937" width="3.75" style="478" customWidth="1"/>
    <col min="7938" max="7938" width="12.75" style="478" customWidth="1"/>
    <col min="7939" max="7939" width="47.375" style="478" customWidth="1"/>
    <col min="7940" max="7940" width="5.625" style="478" customWidth="1"/>
    <col min="7941" max="7942" width="3.75" style="478" customWidth="1"/>
    <col min="7943" max="7943" width="22" style="478" customWidth="1"/>
    <col min="7944" max="7944" width="5.625" style="478" customWidth="1"/>
    <col min="7945" max="7946" width="3.75" style="478" customWidth="1"/>
    <col min="7947" max="7947" width="22" style="478" customWidth="1"/>
    <col min="7948" max="7948" width="5.625" style="478" customWidth="1"/>
    <col min="7949" max="7950" width="3.75" style="478" customWidth="1"/>
    <col min="7951" max="7951" width="22" style="478" customWidth="1"/>
    <col min="7952" max="7953" width="15.75" style="478" customWidth="1"/>
    <col min="7954" max="7954" width="11.75" style="478" customWidth="1"/>
    <col min="7955" max="7955" width="6.375" style="478" bestFit="1" customWidth="1"/>
    <col min="7956" max="7956" width="11.75" style="478" customWidth="1"/>
    <col min="7957" max="7957" width="0" style="478" hidden="1" customWidth="1"/>
    <col min="7958" max="7958" width="3.75" style="478" customWidth="1"/>
    <col min="7959" max="7959" width="11.125" style="478" bestFit="1" customWidth="1"/>
    <col min="7960" max="7961" width="10.625" style="478"/>
    <col min="7962" max="7962" width="13.375" style="478" customWidth="1"/>
    <col min="7963" max="8182" width="10.625" style="478"/>
    <col min="8183" max="8190" width="0" style="478" hidden="1" customWidth="1"/>
    <col min="8191" max="8193" width="3.75" style="478" customWidth="1"/>
    <col min="8194" max="8194" width="12.75" style="478" customWidth="1"/>
    <col min="8195" max="8195" width="47.375" style="478" customWidth="1"/>
    <col min="8196" max="8196" width="5.625" style="478" customWidth="1"/>
    <col min="8197" max="8198" width="3.75" style="478" customWidth="1"/>
    <col min="8199" max="8199" width="22" style="478" customWidth="1"/>
    <col min="8200" max="8200" width="5.625" style="478" customWidth="1"/>
    <col min="8201" max="8202" width="3.75" style="478" customWidth="1"/>
    <col min="8203" max="8203" width="22" style="478" customWidth="1"/>
    <col min="8204" max="8204" width="5.625" style="478" customWidth="1"/>
    <col min="8205" max="8206" width="3.75" style="478" customWidth="1"/>
    <col min="8207" max="8207" width="22" style="478" customWidth="1"/>
    <col min="8208" max="8209" width="15.75" style="478" customWidth="1"/>
    <col min="8210" max="8210" width="11.75" style="478" customWidth="1"/>
    <col min="8211" max="8211" width="6.375" style="478" bestFit="1" customWidth="1"/>
    <col min="8212" max="8212" width="11.75" style="478" customWidth="1"/>
    <col min="8213" max="8213" width="0" style="478" hidden="1" customWidth="1"/>
    <col min="8214" max="8214" width="3.75" style="478" customWidth="1"/>
    <col min="8215" max="8215" width="11.125" style="478" bestFit="1" customWidth="1"/>
    <col min="8216" max="8217" width="10.625" style="478"/>
    <col min="8218" max="8218" width="13.375" style="478" customWidth="1"/>
    <col min="8219" max="8438" width="10.625" style="478"/>
    <col min="8439" max="8446" width="0" style="478" hidden="1" customWidth="1"/>
    <col min="8447" max="8449" width="3.75" style="478" customWidth="1"/>
    <col min="8450" max="8450" width="12.75" style="478" customWidth="1"/>
    <col min="8451" max="8451" width="47.375" style="478" customWidth="1"/>
    <col min="8452" max="8452" width="5.625" style="478" customWidth="1"/>
    <col min="8453" max="8454" width="3.75" style="478" customWidth="1"/>
    <col min="8455" max="8455" width="22" style="478" customWidth="1"/>
    <col min="8456" max="8456" width="5.625" style="478" customWidth="1"/>
    <col min="8457" max="8458" width="3.75" style="478" customWidth="1"/>
    <col min="8459" max="8459" width="22" style="478" customWidth="1"/>
    <col min="8460" max="8460" width="5.625" style="478" customWidth="1"/>
    <col min="8461" max="8462" width="3.75" style="478" customWidth="1"/>
    <col min="8463" max="8463" width="22" style="478" customWidth="1"/>
    <col min="8464" max="8465" width="15.75" style="478" customWidth="1"/>
    <col min="8466" max="8466" width="11.75" style="478" customWidth="1"/>
    <col min="8467" max="8467" width="6.375" style="478" bestFit="1" customWidth="1"/>
    <col min="8468" max="8468" width="11.75" style="478" customWidth="1"/>
    <col min="8469" max="8469" width="0" style="478" hidden="1" customWidth="1"/>
    <col min="8470" max="8470" width="3.75" style="478" customWidth="1"/>
    <col min="8471" max="8471" width="11.125" style="478" bestFit="1" customWidth="1"/>
    <col min="8472" max="8473" width="10.625" style="478"/>
    <col min="8474" max="8474" width="13.375" style="478" customWidth="1"/>
    <col min="8475" max="8694" width="10.625" style="478"/>
    <col min="8695" max="8702" width="0" style="478" hidden="1" customWidth="1"/>
    <col min="8703" max="8705" width="3.75" style="478" customWidth="1"/>
    <col min="8706" max="8706" width="12.75" style="478" customWidth="1"/>
    <col min="8707" max="8707" width="47.375" style="478" customWidth="1"/>
    <col min="8708" max="8708" width="5.625" style="478" customWidth="1"/>
    <col min="8709" max="8710" width="3.75" style="478" customWidth="1"/>
    <col min="8711" max="8711" width="22" style="478" customWidth="1"/>
    <col min="8712" max="8712" width="5.625" style="478" customWidth="1"/>
    <col min="8713" max="8714" width="3.75" style="478" customWidth="1"/>
    <col min="8715" max="8715" width="22" style="478" customWidth="1"/>
    <col min="8716" max="8716" width="5.625" style="478" customWidth="1"/>
    <col min="8717" max="8718" width="3.75" style="478" customWidth="1"/>
    <col min="8719" max="8719" width="22" style="478" customWidth="1"/>
    <col min="8720" max="8721" width="15.75" style="478" customWidth="1"/>
    <col min="8722" max="8722" width="11.75" style="478" customWidth="1"/>
    <col min="8723" max="8723" width="6.375" style="478" bestFit="1" customWidth="1"/>
    <col min="8724" max="8724" width="11.75" style="478" customWidth="1"/>
    <col min="8725" max="8725" width="0" style="478" hidden="1" customWidth="1"/>
    <col min="8726" max="8726" width="3.75" style="478" customWidth="1"/>
    <col min="8727" max="8727" width="11.125" style="478" bestFit="1" customWidth="1"/>
    <col min="8728" max="8729" width="10.625" style="478"/>
    <col min="8730" max="8730" width="13.375" style="478" customWidth="1"/>
    <col min="8731" max="8950" width="10.625" style="478"/>
    <col min="8951" max="8958" width="0" style="478" hidden="1" customWidth="1"/>
    <col min="8959" max="8961" width="3.75" style="478" customWidth="1"/>
    <col min="8962" max="8962" width="12.75" style="478" customWidth="1"/>
    <col min="8963" max="8963" width="47.375" style="478" customWidth="1"/>
    <col min="8964" max="8964" width="5.625" style="478" customWidth="1"/>
    <col min="8965" max="8966" width="3.75" style="478" customWidth="1"/>
    <col min="8967" max="8967" width="22" style="478" customWidth="1"/>
    <col min="8968" max="8968" width="5.625" style="478" customWidth="1"/>
    <col min="8969" max="8970" width="3.75" style="478" customWidth="1"/>
    <col min="8971" max="8971" width="22" style="478" customWidth="1"/>
    <col min="8972" max="8972" width="5.625" style="478" customWidth="1"/>
    <col min="8973" max="8974" width="3.75" style="478" customWidth="1"/>
    <col min="8975" max="8975" width="22" style="478" customWidth="1"/>
    <col min="8976" max="8977" width="15.75" style="478" customWidth="1"/>
    <col min="8978" max="8978" width="11.75" style="478" customWidth="1"/>
    <col min="8979" max="8979" width="6.375" style="478" bestFit="1" customWidth="1"/>
    <col min="8980" max="8980" width="11.75" style="478" customWidth="1"/>
    <col min="8981" max="8981" width="0" style="478" hidden="1" customWidth="1"/>
    <col min="8982" max="8982" width="3.75" style="478" customWidth="1"/>
    <col min="8983" max="8983" width="11.125" style="478" bestFit="1" customWidth="1"/>
    <col min="8984" max="8985" width="10.625" style="478"/>
    <col min="8986" max="8986" width="13.375" style="478" customWidth="1"/>
    <col min="8987" max="9206" width="10.625" style="478"/>
    <col min="9207" max="9214" width="0" style="478" hidden="1" customWidth="1"/>
    <col min="9215" max="9217" width="3.75" style="478" customWidth="1"/>
    <col min="9218" max="9218" width="12.75" style="478" customWidth="1"/>
    <col min="9219" max="9219" width="47.375" style="478" customWidth="1"/>
    <col min="9220" max="9220" width="5.625" style="478" customWidth="1"/>
    <col min="9221" max="9222" width="3.75" style="478" customWidth="1"/>
    <col min="9223" max="9223" width="22" style="478" customWidth="1"/>
    <col min="9224" max="9224" width="5.625" style="478" customWidth="1"/>
    <col min="9225" max="9226" width="3.75" style="478" customWidth="1"/>
    <col min="9227" max="9227" width="22" style="478" customWidth="1"/>
    <col min="9228" max="9228" width="5.625" style="478" customWidth="1"/>
    <col min="9229" max="9230" width="3.75" style="478" customWidth="1"/>
    <col min="9231" max="9231" width="22" style="478" customWidth="1"/>
    <col min="9232" max="9233" width="15.75" style="478" customWidth="1"/>
    <col min="9234" max="9234" width="11.75" style="478" customWidth="1"/>
    <col min="9235" max="9235" width="6.375" style="478" bestFit="1" customWidth="1"/>
    <col min="9236" max="9236" width="11.75" style="478" customWidth="1"/>
    <col min="9237" max="9237" width="0" style="478" hidden="1" customWidth="1"/>
    <col min="9238" max="9238" width="3.75" style="478" customWidth="1"/>
    <col min="9239" max="9239" width="11.125" style="478" bestFit="1" customWidth="1"/>
    <col min="9240" max="9241" width="10.625" style="478"/>
    <col min="9242" max="9242" width="13.375" style="478" customWidth="1"/>
    <col min="9243" max="9462" width="10.625" style="478"/>
    <col min="9463" max="9470" width="0" style="478" hidden="1" customWidth="1"/>
    <col min="9471" max="9473" width="3.75" style="478" customWidth="1"/>
    <col min="9474" max="9474" width="12.75" style="478" customWidth="1"/>
    <col min="9475" max="9475" width="47.375" style="478" customWidth="1"/>
    <col min="9476" max="9476" width="5.625" style="478" customWidth="1"/>
    <col min="9477" max="9478" width="3.75" style="478" customWidth="1"/>
    <col min="9479" max="9479" width="22" style="478" customWidth="1"/>
    <col min="9480" max="9480" width="5.625" style="478" customWidth="1"/>
    <col min="9481" max="9482" width="3.75" style="478" customWidth="1"/>
    <col min="9483" max="9483" width="22" style="478" customWidth="1"/>
    <col min="9484" max="9484" width="5.625" style="478" customWidth="1"/>
    <col min="9485" max="9486" width="3.75" style="478" customWidth="1"/>
    <col min="9487" max="9487" width="22" style="478" customWidth="1"/>
    <col min="9488" max="9489" width="15.75" style="478" customWidth="1"/>
    <col min="9490" max="9490" width="11.75" style="478" customWidth="1"/>
    <col min="9491" max="9491" width="6.375" style="478" bestFit="1" customWidth="1"/>
    <col min="9492" max="9492" width="11.75" style="478" customWidth="1"/>
    <col min="9493" max="9493" width="0" style="478" hidden="1" customWidth="1"/>
    <col min="9494" max="9494" width="3.75" style="478" customWidth="1"/>
    <col min="9495" max="9495" width="11.125" style="478" bestFit="1" customWidth="1"/>
    <col min="9496" max="9497" width="10.625" style="478"/>
    <col min="9498" max="9498" width="13.375" style="478" customWidth="1"/>
    <col min="9499" max="9718" width="10.625" style="478"/>
    <col min="9719" max="9726" width="0" style="478" hidden="1" customWidth="1"/>
    <col min="9727" max="9729" width="3.75" style="478" customWidth="1"/>
    <col min="9730" max="9730" width="12.75" style="478" customWidth="1"/>
    <col min="9731" max="9731" width="47.375" style="478" customWidth="1"/>
    <col min="9732" max="9732" width="5.625" style="478" customWidth="1"/>
    <col min="9733" max="9734" width="3.75" style="478" customWidth="1"/>
    <col min="9735" max="9735" width="22" style="478" customWidth="1"/>
    <col min="9736" max="9736" width="5.625" style="478" customWidth="1"/>
    <col min="9737" max="9738" width="3.75" style="478" customWidth="1"/>
    <col min="9739" max="9739" width="22" style="478" customWidth="1"/>
    <col min="9740" max="9740" width="5.625" style="478" customWidth="1"/>
    <col min="9741" max="9742" width="3.75" style="478" customWidth="1"/>
    <col min="9743" max="9743" width="22" style="478" customWidth="1"/>
    <col min="9744" max="9745" width="15.75" style="478" customWidth="1"/>
    <col min="9746" max="9746" width="11.75" style="478" customWidth="1"/>
    <col min="9747" max="9747" width="6.375" style="478" bestFit="1" customWidth="1"/>
    <col min="9748" max="9748" width="11.75" style="478" customWidth="1"/>
    <col min="9749" max="9749" width="0" style="478" hidden="1" customWidth="1"/>
    <col min="9750" max="9750" width="3.75" style="478" customWidth="1"/>
    <col min="9751" max="9751" width="11.125" style="478" bestFit="1" customWidth="1"/>
    <col min="9752" max="9753" width="10.625" style="478"/>
    <col min="9754" max="9754" width="13.375" style="478" customWidth="1"/>
    <col min="9755" max="9974" width="10.625" style="478"/>
    <col min="9975" max="9982" width="0" style="478" hidden="1" customWidth="1"/>
    <col min="9983" max="9985" width="3.75" style="478" customWidth="1"/>
    <col min="9986" max="9986" width="12.75" style="478" customWidth="1"/>
    <col min="9987" max="9987" width="47.375" style="478" customWidth="1"/>
    <col min="9988" max="9988" width="5.625" style="478" customWidth="1"/>
    <col min="9989" max="9990" width="3.75" style="478" customWidth="1"/>
    <col min="9991" max="9991" width="22" style="478" customWidth="1"/>
    <col min="9992" max="9992" width="5.625" style="478" customWidth="1"/>
    <col min="9993" max="9994" width="3.75" style="478" customWidth="1"/>
    <col min="9995" max="9995" width="22" style="478" customWidth="1"/>
    <col min="9996" max="9996" width="5.625" style="478" customWidth="1"/>
    <col min="9997" max="9998" width="3.75" style="478" customWidth="1"/>
    <col min="9999" max="9999" width="22" style="478" customWidth="1"/>
    <col min="10000" max="10001" width="15.75" style="478" customWidth="1"/>
    <col min="10002" max="10002" width="11.75" style="478" customWidth="1"/>
    <col min="10003" max="10003" width="6.375" style="478" bestFit="1" customWidth="1"/>
    <col min="10004" max="10004" width="11.75" style="478" customWidth="1"/>
    <col min="10005" max="10005" width="0" style="478" hidden="1" customWidth="1"/>
    <col min="10006" max="10006" width="3.75" style="478" customWidth="1"/>
    <col min="10007" max="10007" width="11.125" style="478" bestFit="1" customWidth="1"/>
    <col min="10008" max="10009" width="10.625" style="478"/>
    <col min="10010" max="10010" width="13.375" style="478" customWidth="1"/>
    <col min="10011" max="10230" width="10.625" style="478"/>
    <col min="10231" max="10238" width="0" style="478" hidden="1" customWidth="1"/>
    <col min="10239" max="10241" width="3.75" style="478" customWidth="1"/>
    <col min="10242" max="10242" width="12.75" style="478" customWidth="1"/>
    <col min="10243" max="10243" width="47.375" style="478" customWidth="1"/>
    <col min="10244" max="10244" width="5.625" style="478" customWidth="1"/>
    <col min="10245" max="10246" width="3.75" style="478" customWidth="1"/>
    <col min="10247" max="10247" width="22" style="478" customWidth="1"/>
    <col min="10248" max="10248" width="5.625" style="478" customWidth="1"/>
    <col min="10249" max="10250" width="3.75" style="478" customWidth="1"/>
    <col min="10251" max="10251" width="22" style="478" customWidth="1"/>
    <col min="10252" max="10252" width="5.625" style="478" customWidth="1"/>
    <col min="10253" max="10254" width="3.75" style="478" customWidth="1"/>
    <col min="10255" max="10255" width="22" style="478" customWidth="1"/>
    <col min="10256" max="10257" width="15.75" style="478" customWidth="1"/>
    <col min="10258" max="10258" width="11.75" style="478" customWidth="1"/>
    <col min="10259" max="10259" width="6.375" style="478" bestFit="1" customWidth="1"/>
    <col min="10260" max="10260" width="11.75" style="478" customWidth="1"/>
    <col min="10261" max="10261" width="0" style="478" hidden="1" customWidth="1"/>
    <col min="10262" max="10262" width="3.75" style="478" customWidth="1"/>
    <col min="10263" max="10263" width="11.125" style="478" bestFit="1" customWidth="1"/>
    <col min="10264" max="10265" width="10.625" style="478"/>
    <col min="10266" max="10266" width="13.375" style="478" customWidth="1"/>
    <col min="10267" max="10486" width="10.625" style="478"/>
    <col min="10487" max="10494" width="0" style="478" hidden="1" customWidth="1"/>
    <col min="10495" max="10497" width="3.75" style="478" customWidth="1"/>
    <col min="10498" max="10498" width="12.75" style="478" customWidth="1"/>
    <col min="10499" max="10499" width="47.375" style="478" customWidth="1"/>
    <col min="10500" max="10500" width="5.625" style="478" customWidth="1"/>
    <col min="10501" max="10502" width="3.75" style="478" customWidth="1"/>
    <col min="10503" max="10503" width="22" style="478" customWidth="1"/>
    <col min="10504" max="10504" width="5.625" style="478" customWidth="1"/>
    <col min="10505" max="10506" width="3.75" style="478" customWidth="1"/>
    <col min="10507" max="10507" width="22" style="478" customWidth="1"/>
    <col min="10508" max="10508" width="5.625" style="478" customWidth="1"/>
    <col min="10509" max="10510" width="3.75" style="478" customWidth="1"/>
    <col min="10511" max="10511" width="22" style="478" customWidth="1"/>
    <col min="10512" max="10513" width="15.75" style="478" customWidth="1"/>
    <col min="10514" max="10514" width="11.75" style="478" customWidth="1"/>
    <col min="10515" max="10515" width="6.375" style="478" bestFit="1" customWidth="1"/>
    <col min="10516" max="10516" width="11.75" style="478" customWidth="1"/>
    <col min="10517" max="10517" width="0" style="478" hidden="1" customWidth="1"/>
    <col min="10518" max="10518" width="3.75" style="478" customWidth="1"/>
    <col min="10519" max="10519" width="11.125" style="478" bestFit="1" customWidth="1"/>
    <col min="10520" max="10521" width="10.625" style="478"/>
    <col min="10522" max="10522" width="13.375" style="478" customWidth="1"/>
    <col min="10523" max="10742" width="10.625" style="478"/>
    <col min="10743" max="10750" width="0" style="478" hidden="1" customWidth="1"/>
    <col min="10751" max="10753" width="3.75" style="478" customWidth="1"/>
    <col min="10754" max="10754" width="12.75" style="478" customWidth="1"/>
    <col min="10755" max="10755" width="47.375" style="478" customWidth="1"/>
    <col min="10756" max="10756" width="5.625" style="478" customWidth="1"/>
    <col min="10757" max="10758" width="3.75" style="478" customWidth="1"/>
    <col min="10759" max="10759" width="22" style="478" customWidth="1"/>
    <col min="10760" max="10760" width="5.625" style="478" customWidth="1"/>
    <col min="10761" max="10762" width="3.75" style="478" customWidth="1"/>
    <col min="10763" max="10763" width="22" style="478" customWidth="1"/>
    <col min="10764" max="10764" width="5.625" style="478" customWidth="1"/>
    <col min="10765" max="10766" width="3.75" style="478" customWidth="1"/>
    <col min="10767" max="10767" width="22" style="478" customWidth="1"/>
    <col min="10768" max="10769" width="15.75" style="478" customWidth="1"/>
    <col min="10770" max="10770" width="11.75" style="478" customWidth="1"/>
    <col min="10771" max="10771" width="6.375" style="478" bestFit="1" customWidth="1"/>
    <col min="10772" max="10772" width="11.75" style="478" customWidth="1"/>
    <col min="10773" max="10773" width="0" style="478" hidden="1" customWidth="1"/>
    <col min="10774" max="10774" width="3.75" style="478" customWidth="1"/>
    <col min="10775" max="10775" width="11.125" style="478" bestFit="1" customWidth="1"/>
    <col min="10776" max="10777" width="10.625" style="478"/>
    <col min="10778" max="10778" width="13.375" style="478" customWidth="1"/>
    <col min="10779" max="10998" width="10.625" style="478"/>
    <col min="10999" max="11006" width="0" style="478" hidden="1" customWidth="1"/>
    <col min="11007" max="11009" width="3.75" style="478" customWidth="1"/>
    <col min="11010" max="11010" width="12.75" style="478" customWidth="1"/>
    <col min="11011" max="11011" width="47.375" style="478" customWidth="1"/>
    <col min="11012" max="11012" width="5.625" style="478" customWidth="1"/>
    <col min="11013" max="11014" width="3.75" style="478" customWidth="1"/>
    <col min="11015" max="11015" width="22" style="478" customWidth="1"/>
    <col min="11016" max="11016" width="5.625" style="478" customWidth="1"/>
    <col min="11017" max="11018" width="3.75" style="478" customWidth="1"/>
    <col min="11019" max="11019" width="22" style="478" customWidth="1"/>
    <col min="11020" max="11020" width="5.625" style="478" customWidth="1"/>
    <col min="11021" max="11022" width="3.75" style="478" customWidth="1"/>
    <col min="11023" max="11023" width="22" style="478" customWidth="1"/>
    <col min="11024" max="11025" width="15.75" style="478" customWidth="1"/>
    <col min="11026" max="11026" width="11.75" style="478" customWidth="1"/>
    <col min="11027" max="11027" width="6.375" style="478" bestFit="1" customWidth="1"/>
    <col min="11028" max="11028" width="11.75" style="478" customWidth="1"/>
    <col min="11029" max="11029" width="0" style="478" hidden="1" customWidth="1"/>
    <col min="11030" max="11030" width="3.75" style="478" customWidth="1"/>
    <col min="11031" max="11031" width="11.125" style="478" bestFit="1" customWidth="1"/>
    <col min="11032" max="11033" width="10.625" style="478"/>
    <col min="11034" max="11034" width="13.375" style="478" customWidth="1"/>
    <col min="11035" max="11254" width="10.625" style="478"/>
    <col min="11255" max="11262" width="0" style="478" hidden="1" customWidth="1"/>
    <col min="11263" max="11265" width="3.75" style="478" customWidth="1"/>
    <col min="11266" max="11266" width="12.75" style="478" customWidth="1"/>
    <col min="11267" max="11267" width="47.375" style="478" customWidth="1"/>
    <col min="11268" max="11268" width="5.625" style="478" customWidth="1"/>
    <col min="11269" max="11270" width="3.75" style="478" customWidth="1"/>
    <col min="11271" max="11271" width="22" style="478" customWidth="1"/>
    <col min="11272" max="11272" width="5.625" style="478" customWidth="1"/>
    <col min="11273" max="11274" width="3.75" style="478" customWidth="1"/>
    <col min="11275" max="11275" width="22" style="478" customWidth="1"/>
    <col min="11276" max="11276" width="5.625" style="478" customWidth="1"/>
    <col min="11277" max="11278" width="3.75" style="478" customWidth="1"/>
    <col min="11279" max="11279" width="22" style="478" customWidth="1"/>
    <col min="11280" max="11281" width="15.75" style="478" customWidth="1"/>
    <col min="11282" max="11282" width="11.75" style="478" customWidth="1"/>
    <col min="11283" max="11283" width="6.375" style="478" bestFit="1" customWidth="1"/>
    <col min="11284" max="11284" width="11.75" style="478" customWidth="1"/>
    <col min="11285" max="11285" width="0" style="478" hidden="1" customWidth="1"/>
    <col min="11286" max="11286" width="3.75" style="478" customWidth="1"/>
    <col min="11287" max="11287" width="11.125" style="478" bestFit="1" customWidth="1"/>
    <col min="11288" max="11289" width="10.625" style="478"/>
    <col min="11290" max="11290" width="13.375" style="478" customWidth="1"/>
    <col min="11291" max="11510" width="10.625" style="478"/>
    <col min="11511" max="11518" width="0" style="478" hidden="1" customWidth="1"/>
    <col min="11519" max="11521" width="3.75" style="478" customWidth="1"/>
    <col min="11522" max="11522" width="12.75" style="478" customWidth="1"/>
    <col min="11523" max="11523" width="47.375" style="478" customWidth="1"/>
    <col min="11524" max="11524" width="5.625" style="478" customWidth="1"/>
    <col min="11525" max="11526" width="3.75" style="478" customWidth="1"/>
    <col min="11527" max="11527" width="22" style="478" customWidth="1"/>
    <col min="11528" max="11528" width="5.625" style="478" customWidth="1"/>
    <col min="11529" max="11530" width="3.75" style="478" customWidth="1"/>
    <col min="11531" max="11531" width="22" style="478" customWidth="1"/>
    <col min="11532" max="11532" width="5.625" style="478" customWidth="1"/>
    <col min="11533" max="11534" width="3.75" style="478" customWidth="1"/>
    <col min="11535" max="11535" width="22" style="478" customWidth="1"/>
    <col min="11536" max="11537" width="15.75" style="478" customWidth="1"/>
    <col min="11538" max="11538" width="11.75" style="478" customWidth="1"/>
    <col min="11539" max="11539" width="6.375" style="478" bestFit="1" customWidth="1"/>
    <col min="11540" max="11540" width="11.75" style="478" customWidth="1"/>
    <col min="11541" max="11541" width="0" style="478" hidden="1" customWidth="1"/>
    <col min="11542" max="11542" width="3.75" style="478" customWidth="1"/>
    <col min="11543" max="11543" width="11.125" style="478" bestFit="1" customWidth="1"/>
    <col min="11544" max="11545" width="10.625" style="478"/>
    <col min="11546" max="11546" width="13.375" style="478" customWidth="1"/>
    <col min="11547" max="11766" width="10.625" style="478"/>
    <col min="11767" max="11774" width="0" style="478" hidden="1" customWidth="1"/>
    <col min="11775" max="11777" width="3.75" style="478" customWidth="1"/>
    <col min="11778" max="11778" width="12.75" style="478" customWidth="1"/>
    <col min="11779" max="11779" width="47.375" style="478" customWidth="1"/>
    <col min="11780" max="11780" width="5.625" style="478" customWidth="1"/>
    <col min="11781" max="11782" width="3.75" style="478" customWidth="1"/>
    <col min="11783" max="11783" width="22" style="478" customWidth="1"/>
    <col min="11784" max="11784" width="5.625" style="478" customWidth="1"/>
    <col min="11785" max="11786" width="3.75" style="478" customWidth="1"/>
    <col min="11787" max="11787" width="22" style="478" customWidth="1"/>
    <col min="11788" max="11788" width="5.625" style="478" customWidth="1"/>
    <col min="11789" max="11790" width="3.75" style="478" customWidth="1"/>
    <col min="11791" max="11791" width="22" style="478" customWidth="1"/>
    <col min="11792" max="11793" width="15.75" style="478" customWidth="1"/>
    <col min="11794" max="11794" width="11.75" style="478" customWidth="1"/>
    <col min="11795" max="11795" width="6.375" style="478" bestFit="1" customWidth="1"/>
    <col min="11796" max="11796" width="11.75" style="478" customWidth="1"/>
    <col min="11797" max="11797" width="0" style="478" hidden="1" customWidth="1"/>
    <col min="11798" max="11798" width="3.75" style="478" customWidth="1"/>
    <col min="11799" max="11799" width="11.125" style="478" bestFit="1" customWidth="1"/>
    <col min="11800" max="11801" width="10.625" style="478"/>
    <col min="11802" max="11802" width="13.375" style="478" customWidth="1"/>
    <col min="11803" max="12022" width="10.625" style="478"/>
    <col min="12023" max="12030" width="0" style="478" hidden="1" customWidth="1"/>
    <col min="12031" max="12033" width="3.75" style="478" customWidth="1"/>
    <col min="12034" max="12034" width="12.75" style="478" customWidth="1"/>
    <col min="12035" max="12035" width="47.375" style="478" customWidth="1"/>
    <col min="12036" max="12036" width="5.625" style="478" customWidth="1"/>
    <col min="12037" max="12038" width="3.75" style="478" customWidth="1"/>
    <col min="12039" max="12039" width="22" style="478" customWidth="1"/>
    <col min="12040" max="12040" width="5.625" style="478" customWidth="1"/>
    <col min="12041" max="12042" width="3.75" style="478" customWidth="1"/>
    <col min="12043" max="12043" width="22" style="478" customWidth="1"/>
    <col min="12044" max="12044" width="5.625" style="478" customWidth="1"/>
    <col min="12045" max="12046" width="3.75" style="478" customWidth="1"/>
    <col min="12047" max="12047" width="22" style="478" customWidth="1"/>
    <col min="12048" max="12049" width="15.75" style="478" customWidth="1"/>
    <col min="12050" max="12050" width="11.75" style="478" customWidth="1"/>
    <col min="12051" max="12051" width="6.375" style="478" bestFit="1" customWidth="1"/>
    <col min="12052" max="12052" width="11.75" style="478" customWidth="1"/>
    <col min="12053" max="12053" width="0" style="478" hidden="1" customWidth="1"/>
    <col min="12054" max="12054" width="3.75" style="478" customWidth="1"/>
    <col min="12055" max="12055" width="11.125" style="478" bestFit="1" customWidth="1"/>
    <col min="12056" max="12057" width="10.625" style="478"/>
    <col min="12058" max="12058" width="13.375" style="478" customWidth="1"/>
    <col min="12059" max="12278" width="10.625" style="478"/>
    <col min="12279" max="12286" width="0" style="478" hidden="1" customWidth="1"/>
    <col min="12287" max="12289" width="3.75" style="478" customWidth="1"/>
    <col min="12290" max="12290" width="12.75" style="478" customWidth="1"/>
    <col min="12291" max="12291" width="47.375" style="478" customWidth="1"/>
    <col min="12292" max="12292" width="5.625" style="478" customWidth="1"/>
    <col min="12293" max="12294" width="3.75" style="478" customWidth="1"/>
    <col min="12295" max="12295" width="22" style="478" customWidth="1"/>
    <col min="12296" max="12296" width="5.625" style="478" customWidth="1"/>
    <col min="12297" max="12298" width="3.75" style="478" customWidth="1"/>
    <col min="12299" max="12299" width="22" style="478" customWidth="1"/>
    <col min="12300" max="12300" width="5.625" style="478" customWidth="1"/>
    <col min="12301" max="12302" width="3.75" style="478" customWidth="1"/>
    <col min="12303" max="12303" width="22" style="478" customWidth="1"/>
    <col min="12304" max="12305" width="15.75" style="478" customWidth="1"/>
    <col min="12306" max="12306" width="11.75" style="478" customWidth="1"/>
    <col min="12307" max="12307" width="6.375" style="478" bestFit="1" customWidth="1"/>
    <col min="12308" max="12308" width="11.75" style="478" customWidth="1"/>
    <col min="12309" max="12309" width="0" style="478" hidden="1" customWidth="1"/>
    <col min="12310" max="12310" width="3.75" style="478" customWidth="1"/>
    <col min="12311" max="12311" width="11.125" style="478" bestFit="1" customWidth="1"/>
    <col min="12312" max="12313" width="10.625" style="478"/>
    <col min="12314" max="12314" width="13.375" style="478" customWidth="1"/>
    <col min="12315" max="12534" width="10.625" style="478"/>
    <col min="12535" max="12542" width="0" style="478" hidden="1" customWidth="1"/>
    <col min="12543" max="12545" width="3.75" style="478" customWidth="1"/>
    <col min="12546" max="12546" width="12.75" style="478" customWidth="1"/>
    <col min="12547" max="12547" width="47.375" style="478" customWidth="1"/>
    <col min="12548" max="12548" width="5.625" style="478" customWidth="1"/>
    <col min="12549" max="12550" width="3.75" style="478" customWidth="1"/>
    <col min="12551" max="12551" width="22" style="478" customWidth="1"/>
    <col min="12552" max="12552" width="5.625" style="478" customWidth="1"/>
    <col min="12553" max="12554" width="3.75" style="478" customWidth="1"/>
    <col min="12555" max="12555" width="22" style="478" customWidth="1"/>
    <col min="12556" max="12556" width="5.625" style="478" customWidth="1"/>
    <col min="12557" max="12558" width="3.75" style="478" customWidth="1"/>
    <col min="12559" max="12559" width="22" style="478" customWidth="1"/>
    <col min="12560" max="12561" width="15.75" style="478" customWidth="1"/>
    <col min="12562" max="12562" width="11.75" style="478" customWidth="1"/>
    <col min="12563" max="12563" width="6.375" style="478" bestFit="1" customWidth="1"/>
    <col min="12564" max="12564" width="11.75" style="478" customWidth="1"/>
    <col min="12565" max="12565" width="0" style="478" hidden="1" customWidth="1"/>
    <col min="12566" max="12566" width="3.75" style="478" customWidth="1"/>
    <col min="12567" max="12567" width="11.125" style="478" bestFit="1" customWidth="1"/>
    <col min="12568" max="12569" width="10.625" style="478"/>
    <col min="12570" max="12570" width="13.375" style="478" customWidth="1"/>
    <col min="12571" max="12790" width="10.625" style="478"/>
    <col min="12791" max="12798" width="0" style="478" hidden="1" customWidth="1"/>
    <col min="12799" max="12801" width="3.75" style="478" customWidth="1"/>
    <col min="12802" max="12802" width="12.75" style="478" customWidth="1"/>
    <col min="12803" max="12803" width="47.375" style="478" customWidth="1"/>
    <col min="12804" max="12804" width="5.625" style="478" customWidth="1"/>
    <col min="12805" max="12806" width="3.75" style="478" customWidth="1"/>
    <col min="12807" max="12807" width="22" style="478" customWidth="1"/>
    <col min="12808" max="12808" width="5.625" style="478" customWidth="1"/>
    <col min="12809" max="12810" width="3.75" style="478" customWidth="1"/>
    <col min="12811" max="12811" width="22" style="478" customWidth="1"/>
    <col min="12812" max="12812" width="5.625" style="478" customWidth="1"/>
    <col min="12813" max="12814" width="3.75" style="478" customWidth="1"/>
    <col min="12815" max="12815" width="22" style="478" customWidth="1"/>
    <col min="12816" max="12817" width="15.75" style="478" customWidth="1"/>
    <col min="12818" max="12818" width="11.75" style="478" customWidth="1"/>
    <col min="12819" max="12819" width="6.375" style="478" bestFit="1" customWidth="1"/>
    <col min="12820" max="12820" width="11.75" style="478" customWidth="1"/>
    <col min="12821" max="12821" width="0" style="478" hidden="1" customWidth="1"/>
    <col min="12822" max="12822" width="3.75" style="478" customWidth="1"/>
    <col min="12823" max="12823" width="11.125" style="478" bestFit="1" customWidth="1"/>
    <col min="12824" max="12825" width="10.625" style="478"/>
    <col min="12826" max="12826" width="13.375" style="478" customWidth="1"/>
    <col min="12827" max="13046" width="10.625" style="478"/>
    <col min="13047" max="13054" width="0" style="478" hidden="1" customWidth="1"/>
    <col min="13055" max="13057" width="3.75" style="478" customWidth="1"/>
    <col min="13058" max="13058" width="12.75" style="478" customWidth="1"/>
    <col min="13059" max="13059" width="47.375" style="478" customWidth="1"/>
    <col min="13060" max="13060" width="5.625" style="478" customWidth="1"/>
    <col min="13061" max="13062" width="3.75" style="478" customWidth="1"/>
    <col min="13063" max="13063" width="22" style="478" customWidth="1"/>
    <col min="13064" max="13064" width="5.625" style="478" customWidth="1"/>
    <col min="13065" max="13066" width="3.75" style="478" customWidth="1"/>
    <col min="13067" max="13067" width="22" style="478" customWidth="1"/>
    <col min="13068" max="13068" width="5.625" style="478" customWidth="1"/>
    <col min="13069" max="13070" width="3.75" style="478" customWidth="1"/>
    <col min="13071" max="13071" width="22" style="478" customWidth="1"/>
    <col min="13072" max="13073" width="15.75" style="478" customWidth="1"/>
    <col min="13074" max="13074" width="11.75" style="478" customWidth="1"/>
    <col min="13075" max="13075" width="6.375" style="478" bestFit="1" customWidth="1"/>
    <col min="13076" max="13076" width="11.75" style="478" customWidth="1"/>
    <col min="13077" max="13077" width="0" style="478" hidden="1" customWidth="1"/>
    <col min="13078" max="13078" width="3.75" style="478" customWidth="1"/>
    <col min="13079" max="13079" width="11.125" style="478" bestFit="1" customWidth="1"/>
    <col min="13080" max="13081" width="10.625" style="478"/>
    <col min="13082" max="13082" width="13.375" style="478" customWidth="1"/>
    <col min="13083" max="13302" width="10.625" style="478"/>
    <col min="13303" max="13310" width="0" style="478" hidden="1" customWidth="1"/>
    <col min="13311" max="13313" width="3.75" style="478" customWidth="1"/>
    <col min="13314" max="13314" width="12.75" style="478" customWidth="1"/>
    <col min="13315" max="13315" width="47.375" style="478" customWidth="1"/>
    <col min="13316" max="13316" width="5.625" style="478" customWidth="1"/>
    <col min="13317" max="13318" width="3.75" style="478" customWidth="1"/>
    <col min="13319" max="13319" width="22" style="478" customWidth="1"/>
    <col min="13320" max="13320" width="5.625" style="478" customWidth="1"/>
    <col min="13321" max="13322" width="3.75" style="478" customWidth="1"/>
    <col min="13323" max="13323" width="22" style="478" customWidth="1"/>
    <col min="13324" max="13324" width="5.625" style="478" customWidth="1"/>
    <col min="13325" max="13326" width="3.75" style="478" customWidth="1"/>
    <col min="13327" max="13327" width="22" style="478" customWidth="1"/>
    <col min="13328" max="13329" width="15.75" style="478" customWidth="1"/>
    <col min="13330" max="13330" width="11.75" style="478" customWidth="1"/>
    <col min="13331" max="13331" width="6.375" style="478" bestFit="1" customWidth="1"/>
    <col min="13332" max="13332" width="11.75" style="478" customWidth="1"/>
    <col min="13333" max="13333" width="0" style="478" hidden="1" customWidth="1"/>
    <col min="13334" max="13334" width="3.75" style="478" customWidth="1"/>
    <col min="13335" max="13335" width="11.125" style="478" bestFit="1" customWidth="1"/>
    <col min="13336" max="13337" width="10.625" style="478"/>
    <col min="13338" max="13338" width="13.375" style="478" customWidth="1"/>
    <col min="13339" max="13558" width="10.625" style="478"/>
    <col min="13559" max="13566" width="0" style="478" hidden="1" customWidth="1"/>
    <col min="13567" max="13569" width="3.75" style="478" customWidth="1"/>
    <col min="13570" max="13570" width="12.75" style="478" customWidth="1"/>
    <col min="13571" max="13571" width="47.375" style="478" customWidth="1"/>
    <col min="13572" max="13572" width="5.625" style="478" customWidth="1"/>
    <col min="13573" max="13574" width="3.75" style="478" customWidth="1"/>
    <col min="13575" max="13575" width="22" style="478" customWidth="1"/>
    <col min="13576" max="13576" width="5.625" style="478" customWidth="1"/>
    <col min="13577" max="13578" width="3.75" style="478" customWidth="1"/>
    <col min="13579" max="13579" width="22" style="478" customWidth="1"/>
    <col min="13580" max="13580" width="5.625" style="478" customWidth="1"/>
    <col min="13581" max="13582" width="3.75" style="478" customWidth="1"/>
    <col min="13583" max="13583" width="22" style="478" customWidth="1"/>
    <col min="13584" max="13585" width="15.75" style="478" customWidth="1"/>
    <col min="13586" max="13586" width="11.75" style="478" customWidth="1"/>
    <col min="13587" max="13587" width="6.375" style="478" bestFit="1" customWidth="1"/>
    <col min="13588" max="13588" width="11.75" style="478" customWidth="1"/>
    <col min="13589" max="13589" width="0" style="478" hidden="1" customWidth="1"/>
    <col min="13590" max="13590" width="3.75" style="478" customWidth="1"/>
    <col min="13591" max="13591" width="11.125" style="478" bestFit="1" customWidth="1"/>
    <col min="13592" max="13593" width="10.625" style="478"/>
    <col min="13594" max="13594" width="13.375" style="478" customWidth="1"/>
    <col min="13595" max="13814" width="10.625" style="478"/>
    <col min="13815" max="13822" width="0" style="478" hidden="1" customWidth="1"/>
    <col min="13823" max="13825" width="3.75" style="478" customWidth="1"/>
    <col min="13826" max="13826" width="12.75" style="478" customWidth="1"/>
    <col min="13827" max="13827" width="47.375" style="478" customWidth="1"/>
    <col min="13828" max="13828" width="5.625" style="478" customWidth="1"/>
    <col min="13829" max="13830" width="3.75" style="478" customWidth="1"/>
    <col min="13831" max="13831" width="22" style="478" customWidth="1"/>
    <col min="13832" max="13832" width="5.625" style="478" customWidth="1"/>
    <col min="13833" max="13834" width="3.75" style="478" customWidth="1"/>
    <col min="13835" max="13835" width="22" style="478" customWidth="1"/>
    <col min="13836" max="13836" width="5.625" style="478" customWidth="1"/>
    <col min="13837" max="13838" width="3.75" style="478" customWidth="1"/>
    <col min="13839" max="13839" width="22" style="478" customWidth="1"/>
    <col min="13840" max="13841" width="15.75" style="478" customWidth="1"/>
    <col min="13842" max="13842" width="11.75" style="478" customWidth="1"/>
    <col min="13843" max="13843" width="6.375" style="478" bestFit="1" customWidth="1"/>
    <col min="13844" max="13844" width="11.75" style="478" customWidth="1"/>
    <col min="13845" max="13845" width="0" style="478" hidden="1" customWidth="1"/>
    <col min="13846" max="13846" width="3.75" style="478" customWidth="1"/>
    <col min="13847" max="13847" width="11.125" style="478" bestFit="1" customWidth="1"/>
    <col min="13848" max="13849" width="10.625" style="478"/>
    <col min="13850" max="13850" width="13.375" style="478" customWidth="1"/>
    <col min="13851" max="14070" width="10.625" style="478"/>
    <col min="14071" max="14078" width="0" style="478" hidden="1" customWidth="1"/>
    <col min="14079" max="14081" width="3.75" style="478" customWidth="1"/>
    <col min="14082" max="14082" width="12.75" style="478" customWidth="1"/>
    <col min="14083" max="14083" width="47.375" style="478" customWidth="1"/>
    <col min="14084" max="14084" width="5.625" style="478" customWidth="1"/>
    <col min="14085" max="14086" width="3.75" style="478" customWidth="1"/>
    <col min="14087" max="14087" width="22" style="478" customWidth="1"/>
    <col min="14088" max="14088" width="5.625" style="478" customWidth="1"/>
    <col min="14089" max="14090" width="3.75" style="478" customWidth="1"/>
    <col min="14091" max="14091" width="22" style="478" customWidth="1"/>
    <col min="14092" max="14092" width="5.625" style="478" customWidth="1"/>
    <col min="14093" max="14094" width="3.75" style="478" customWidth="1"/>
    <col min="14095" max="14095" width="22" style="478" customWidth="1"/>
    <col min="14096" max="14097" width="15.75" style="478" customWidth="1"/>
    <col min="14098" max="14098" width="11.75" style="478" customWidth="1"/>
    <col min="14099" max="14099" width="6.375" style="478" bestFit="1" customWidth="1"/>
    <col min="14100" max="14100" width="11.75" style="478" customWidth="1"/>
    <col min="14101" max="14101" width="0" style="478" hidden="1" customWidth="1"/>
    <col min="14102" max="14102" width="3.75" style="478" customWidth="1"/>
    <col min="14103" max="14103" width="11.125" style="478" bestFit="1" customWidth="1"/>
    <col min="14104" max="14105" width="10.625" style="478"/>
    <col min="14106" max="14106" width="13.375" style="478" customWidth="1"/>
    <col min="14107" max="14326" width="10.625" style="478"/>
    <col min="14327" max="14334" width="0" style="478" hidden="1" customWidth="1"/>
    <col min="14335" max="14337" width="3.75" style="478" customWidth="1"/>
    <col min="14338" max="14338" width="12.75" style="478" customWidth="1"/>
    <col min="14339" max="14339" width="47.375" style="478" customWidth="1"/>
    <col min="14340" max="14340" width="5.625" style="478" customWidth="1"/>
    <col min="14341" max="14342" width="3.75" style="478" customWidth="1"/>
    <col min="14343" max="14343" width="22" style="478" customWidth="1"/>
    <col min="14344" max="14344" width="5.625" style="478" customWidth="1"/>
    <col min="14345" max="14346" width="3.75" style="478" customWidth="1"/>
    <col min="14347" max="14347" width="22" style="478" customWidth="1"/>
    <col min="14348" max="14348" width="5.625" style="478" customWidth="1"/>
    <col min="14349" max="14350" width="3.75" style="478" customWidth="1"/>
    <col min="14351" max="14351" width="22" style="478" customWidth="1"/>
    <col min="14352" max="14353" width="15.75" style="478" customWidth="1"/>
    <col min="14354" max="14354" width="11.75" style="478" customWidth="1"/>
    <col min="14355" max="14355" width="6.375" style="478" bestFit="1" customWidth="1"/>
    <col min="14356" max="14356" width="11.75" style="478" customWidth="1"/>
    <col min="14357" max="14357" width="0" style="478" hidden="1" customWidth="1"/>
    <col min="14358" max="14358" width="3.75" style="478" customWidth="1"/>
    <col min="14359" max="14359" width="11.125" style="478" bestFit="1" customWidth="1"/>
    <col min="14360" max="14361" width="10.625" style="478"/>
    <col min="14362" max="14362" width="13.375" style="478" customWidth="1"/>
    <col min="14363" max="14582" width="10.625" style="478"/>
    <col min="14583" max="14590" width="0" style="478" hidden="1" customWidth="1"/>
    <col min="14591" max="14593" width="3.75" style="478" customWidth="1"/>
    <col min="14594" max="14594" width="12.75" style="478" customWidth="1"/>
    <col min="14595" max="14595" width="47.375" style="478" customWidth="1"/>
    <col min="14596" max="14596" width="5.625" style="478" customWidth="1"/>
    <col min="14597" max="14598" width="3.75" style="478" customWidth="1"/>
    <col min="14599" max="14599" width="22" style="478" customWidth="1"/>
    <col min="14600" max="14600" width="5.625" style="478" customWidth="1"/>
    <col min="14601" max="14602" width="3.75" style="478" customWidth="1"/>
    <col min="14603" max="14603" width="22" style="478" customWidth="1"/>
    <col min="14604" max="14604" width="5.625" style="478" customWidth="1"/>
    <col min="14605" max="14606" width="3.75" style="478" customWidth="1"/>
    <col min="14607" max="14607" width="22" style="478" customWidth="1"/>
    <col min="14608" max="14609" width="15.75" style="478" customWidth="1"/>
    <col min="14610" max="14610" width="11.75" style="478" customWidth="1"/>
    <col min="14611" max="14611" width="6.375" style="478" bestFit="1" customWidth="1"/>
    <col min="14612" max="14612" width="11.75" style="478" customWidth="1"/>
    <col min="14613" max="14613" width="0" style="478" hidden="1" customWidth="1"/>
    <col min="14614" max="14614" width="3.75" style="478" customWidth="1"/>
    <col min="14615" max="14615" width="11.125" style="478" bestFit="1" customWidth="1"/>
    <col min="14616" max="14617" width="10.625" style="478"/>
    <col min="14618" max="14618" width="13.375" style="478" customWidth="1"/>
    <col min="14619" max="14838" width="10.625" style="478"/>
    <col min="14839" max="14846" width="0" style="478" hidden="1" customWidth="1"/>
    <col min="14847" max="14849" width="3.75" style="478" customWidth="1"/>
    <col min="14850" max="14850" width="12.75" style="478" customWidth="1"/>
    <col min="14851" max="14851" width="47.375" style="478" customWidth="1"/>
    <col min="14852" max="14852" width="5.625" style="478" customWidth="1"/>
    <col min="14853" max="14854" width="3.75" style="478" customWidth="1"/>
    <col min="14855" max="14855" width="22" style="478" customWidth="1"/>
    <col min="14856" max="14856" width="5.625" style="478" customWidth="1"/>
    <col min="14857" max="14858" width="3.75" style="478" customWidth="1"/>
    <col min="14859" max="14859" width="22" style="478" customWidth="1"/>
    <col min="14860" max="14860" width="5.625" style="478" customWidth="1"/>
    <col min="14861" max="14862" width="3.75" style="478" customWidth="1"/>
    <col min="14863" max="14863" width="22" style="478" customWidth="1"/>
    <col min="14864" max="14865" width="15.75" style="478" customWidth="1"/>
    <col min="14866" max="14866" width="11.75" style="478" customWidth="1"/>
    <col min="14867" max="14867" width="6.375" style="478" bestFit="1" customWidth="1"/>
    <col min="14868" max="14868" width="11.75" style="478" customWidth="1"/>
    <col min="14869" max="14869" width="0" style="478" hidden="1" customWidth="1"/>
    <col min="14870" max="14870" width="3.75" style="478" customWidth="1"/>
    <col min="14871" max="14871" width="11.125" style="478" bestFit="1" customWidth="1"/>
    <col min="14872" max="14873" width="10.625" style="478"/>
    <col min="14874" max="14874" width="13.375" style="478" customWidth="1"/>
    <col min="14875" max="15094" width="10.625" style="478"/>
    <col min="15095" max="15102" width="0" style="478" hidden="1" customWidth="1"/>
    <col min="15103" max="15105" width="3.75" style="478" customWidth="1"/>
    <col min="15106" max="15106" width="12.75" style="478" customWidth="1"/>
    <col min="15107" max="15107" width="47.375" style="478" customWidth="1"/>
    <col min="15108" max="15108" width="5.625" style="478" customWidth="1"/>
    <col min="15109" max="15110" width="3.75" style="478" customWidth="1"/>
    <col min="15111" max="15111" width="22" style="478" customWidth="1"/>
    <col min="15112" max="15112" width="5.625" style="478" customWidth="1"/>
    <col min="15113" max="15114" width="3.75" style="478" customWidth="1"/>
    <col min="15115" max="15115" width="22" style="478" customWidth="1"/>
    <col min="15116" max="15116" width="5.625" style="478" customWidth="1"/>
    <col min="15117" max="15118" width="3.75" style="478" customWidth="1"/>
    <col min="15119" max="15119" width="22" style="478" customWidth="1"/>
    <col min="15120" max="15121" width="15.75" style="478" customWidth="1"/>
    <col min="15122" max="15122" width="11.75" style="478" customWidth="1"/>
    <col min="15123" max="15123" width="6.375" style="478" bestFit="1" customWidth="1"/>
    <col min="15124" max="15124" width="11.75" style="478" customWidth="1"/>
    <col min="15125" max="15125" width="0" style="478" hidden="1" customWidth="1"/>
    <col min="15126" max="15126" width="3.75" style="478" customWidth="1"/>
    <col min="15127" max="15127" width="11.125" style="478" bestFit="1" customWidth="1"/>
    <col min="15128" max="15129" width="10.625" style="478"/>
    <col min="15130" max="15130" width="13.375" style="478" customWidth="1"/>
    <col min="15131" max="15350" width="10.625" style="478"/>
    <col min="15351" max="15358" width="0" style="478" hidden="1" customWidth="1"/>
    <col min="15359" max="15361" width="3.75" style="478" customWidth="1"/>
    <col min="15362" max="15362" width="12.75" style="478" customWidth="1"/>
    <col min="15363" max="15363" width="47.375" style="478" customWidth="1"/>
    <col min="15364" max="15364" width="5.625" style="478" customWidth="1"/>
    <col min="15365" max="15366" width="3.75" style="478" customWidth="1"/>
    <col min="15367" max="15367" width="22" style="478" customWidth="1"/>
    <col min="15368" max="15368" width="5.625" style="478" customWidth="1"/>
    <col min="15369" max="15370" width="3.75" style="478" customWidth="1"/>
    <col min="15371" max="15371" width="22" style="478" customWidth="1"/>
    <col min="15372" max="15372" width="5.625" style="478" customWidth="1"/>
    <col min="15373" max="15374" width="3.75" style="478" customWidth="1"/>
    <col min="15375" max="15375" width="22" style="478" customWidth="1"/>
    <col min="15376" max="15377" width="15.75" style="478" customWidth="1"/>
    <col min="15378" max="15378" width="11.75" style="478" customWidth="1"/>
    <col min="15379" max="15379" width="6.375" style="478" bestFit="1" customWidth="1"/>
    <col min="15380" max="15380" width="11.75" style="478" customWidth="1"/>
    <col min="15381" max="15381" width="0" style="478" hidden="1" customWidth="1"/>
    <col min="15382" max="15382" width="3.75" style="478" customWidth="1"/>
    <col min="15383" max="15383" width="11.125" style="478" bestFit="1" customWidth="1"/>
    <col min="15384" max="15385" width="10.625" style="478"/>
    <col min="15386" max="15386" width="13.375" style="478" customWidth="1"/>
    <col min="15387" max="15606" width="10.625" style="478"/>
    <col min="15607" max="15614" width="0" style="478" hidden="1" customWidth="1"/>
    <col min="15615" max="15617" width="3.75" style="478" customWidth="1"/>
    <col min="15618" max="15618" width="12.75" style="478" customWidth="1"/>
    <col min="15619" max="15619" width="47.375" style="478" customWidth="1"/>
    <col min="15620" max="15620" width="5.625" style="478" customWidth="1"/>
    <col min="15621" max="15622" width="3.75" style="478" customWidth="1"/>
    <col min="15623" max="15623" width="22" style="478" customWidth="1"/>
    <col min="15624" max="15624" width="5.625" style="478" customWidth="1"/>
    <col min="15625" max="15626" width="3.75" style="478" customWidth="1"/>
    <col min="15627" max="15627" width="22" style="478" customWidth="1"/>
    <col min="15628" max="15628" width="5.625" style="478" customWidth="1"/>
    <col min="15629" max="15630" width="3.75" style="478" customWidth="1"/>
    <col min="15631" max="15631" width="22" style="478" customWidth="1"/>
    <col min="15632" max="15633" width="15.75" style="478" customWidth="1"/>
    <col min="15634" max="15634" width="11.75" style="478" customWidth="1"/>
    <col min="15635" max="15635" width="6.375" style="478" bestFit="1" customWidth="1"/>
    <col min="15636" max="15636" width="11.75" style="478" customWidth="1"/>
    <col min="15637" max="15637" width="0" style="478" hidden="1" customWidth="1"/>
    <col min="15638" max="15638" width="3.75" style="478" customWidth="1"/>
    <col min="15639" max="15639" width="11.125" style="478" bestFit="1" customWidth="1"/>
    <col min="15640" max="15641" width="10.625" style="478"/>
    <col min="15642" max="15642" width="13.375" style="478" customWidth="1"/>
    <col min="15643" max="15862" width="10.625" style="478"/>
    <col min="15863" max="15870" width="0" style="478" hidden="1" customWidth="1"/>
    <col min="15871" max="15873" width="3.75" style="478" customWidth="1"/>
    <col min="15874" max="15874" width="12.75" style="478" customWidth="1"/>
    <col min="15875" max="15875" width="47.375" style="478" customWidth="1"/>
    <col min="15876" max="15876" width="5.625" style="478" customWidth="1"/>
    <col min="15877" max="15878" width="3.75" style="478" customWidth="1"/>
    <col min="15879" max="15879" width="22" style="478" customWidth="1"/>
    <col min="15880" max="15880" width="5.625" style="478" customWidth="1"/>
    <col min="15881" max="15882" width="3.75" style="478" customWidth="1"/>
    <col min="15883" max="15883" width="22" style="478" customWidth="1"/>
    <col min="15884" max="15884" width="5.625" style="478" customWidth="1"/>
    <col min="15885" max="15886" width="3.75" style="478" customWidth="1"/>
    <col min="15887" max="15887" width="22" style="478" customWidth="1"/>
    <col min="15888" max="15889" width="15.75" style="478" customWidth="1"/>
    <col min="15890" max="15890" width="11.75" style="478" customWidth="1"/>
    <col min="15891" max="15891" width="6.375" style="478" bestFit="1" customWidth="1"/>
    <col min="15892" max="15892" width="11.75" style="478" customWidth="1"/>
    <col min="15893" max="15893" width="0" style="478" hidden="1" customWidth="1"/>
    <col min="15894" max="15894" width="3.75" style="478" customWidth="1"/>
    <col min="15895" max="15895" width="11.125" style="478" bestFit="1" customWidth="1"/>
    <col min="15896" max="15897" width="10.625" style="478"/>
    <col min="15898" max="15898" width="13.375" style="478" customWidth="1"/>
    <col min="15899" max="16118" width="10.625" style="478"/>
    <col min="16119" max="16126" width="0" style="478" hidden="1" customWidth="1"/>
    <col min="16127" max="16129" width="3.75" style="478" customWidth="1"/>
    <col min="16130" max="16130" width="12.75" style="478" customWidth="1"/>
    <col min="16131" max="16131" width="47.375" style="478" customWidth="1"/>
    <col min="16132" max="16132" width="5.625" style="478" customWidth="1"/>
    <col min="16133" max="16134" width="3.75" style="478" customWidth="1"/>
    <col min="16135" max="16135" width="22" style="478" customWidth="1"/>
    <col min="16136" max="16136" width="5.625" style="478" customWidth="1"/>
    <col min="16137" max="16138" width="3.75" style="478" customWidth="1"/>
    <col min="16139" max="16139" width="22" style="478" customWidth="1"/>
    <col min="16140" max="16140" width="5.625" style="478" customWidth="1"/>
    <col min="16141" max="16142" width="3.75" style="478" customWidth="1"/>
    <col min="16143" max="16143" width="22" style="478" customWidth="1"/>
    <col min="16144" max="16145" width="15.75" style="478" customWidth="1"/>
    <col min="16146" max="16146" width="11.75" style="478" customWidth="1"/>
    <col min="16147" max="16147" width="6.375" style="478" bestFit="1" customWidth="1"/>
    <col min="16148" max="16148" width="11.75" style="478" customWidth="1"/>
    <col min="16149" max="16149" width="0" style="478" hidden="1" customWidth="1"/>
    <col min="16150" max="16150" width="3.75" style="478" customWidth="1"/>
    <col min="16151" max="16151" width="11.125" style="478" bestFit="1" customWidth="1"/>
    <col min="16152" max="16153" width="10.625" style="478"/>
    <col min="16154" max="16154" width="13.375" style="478" customWidth="1"/>
    <col min="16155" max="16384" width="10.6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9" t="s">
        <v>675</v>
      </c>
      <c r="M5" s="1229"/>
      <c r="N5" s="1229"/>
      <c r="O5" s="1229"/>
      <c r="P5" s="1229"/>
      <c r="Q5" s="1229"/>
      <c r="R5" s="1229"/>
      <c r="S5" s="1229"/>
      <c r="T5" s="1229"/>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8">
      <c r="A7" s="587"/>
      <c r="B7" s="587"/>
      <c r="C7" s="587"/>
      <c r="D7" s="587"/>
      <c r="E7" s="587"/>
      <c r="F7" s="587"/>
      <c r="G7" s="593"/>
      <c r="H7" s="593"/>
      <c r="I7" s="533"/>
      <c r="J7" s="531"/>
      <c r="K7" s="531"/>
      <c r="L7" s="526"/>
      <c r="M7" s="674" t="s">
        <v>502</v>
      </c>
      <c r="N7" s="1206" t="str">
        <f>IF(NameOrPr_ch="",IF(NameOrPr="","",NameOrPr),NameOrPr_ch)</f>
        <v>Департамент энергетики и тарифов Ивановской области</v>
      </c>
      <c r="O7" s="1206"/>
      <c r="P7" s="1206"/>
      <c r="Q7" s="1206"/>
      <c r="R7" s="1206"/>
      <c r="S7" s="1206"/>
      <c r="T7" s="1206"/>
      <c r="U7" s="671"/>
      <c r="AH7" s="587"/>
      <c r="AI7" s="587"/>
      <c r="AJ7" s="587"/>
      <c r="AK7" s="587"/>
    </row>
    <row r="8" spans="1:37" s="493" customFormat="1" ht="18.600000000000001">
      <c r="A8" s="507"/>
      <c r="B8" s="507"/>
      <c r="C8" s="507"/>
      <c r="D8" s="507"/>
      <c r="E8" s="507"/>
      <c r="F8" s="507"/>
      <c r="G8" s="507"/>
      <c r="H8" s="507"/>
      <c r="L8" s="501"/>
      <c r="M8" s="674" t="s">
        <v>597</v>
      </c>
      <c r="N8" s="1206" t="str">
        <f>IF(datePr_ch="",IF(datePr="","",datePr),datePr_ch)</f>
        <v>03.12.2021</v>
      </c>
      <c r="O8" s="1206"/>
      <c r="P8" s="1206"/>
      <c r="Q8" s="1206"/>
      <c r="R8" s="1206"/>
      <c r="S8" s="1206"/>
      <c r="T8" s="1206"/>
      <c r="U8" s="669"/>
      <c r="V8" s="572"/>
      <c r="W8" s="572"/>
      <c r="X8" s="572"/>
      <c r="Y8" s="572"/>
      <c r="Z8" s="572"/>
      <c r="AA8" s="572"/>
      <c r="AH8" s="507"/>
      <c r="AI8" s="507"/>
      <c r="AJ8" s="507"/>
      <c r="AK8" s="507"/>
    </row>
    <row r="9" spans="1:37" s="493" customFormat="1" ht="18.600000000000001">
      <c r="A9" s="507"/>
      <c r="B9" s="507"/>
      <c r="C9" s="507"/>
      <c r="D9" s="507"/>
      <c r="E9" s="507"/>
      <c r="F9" s="507"/>
      <c r="G9" s="507"/>
      <c r="H9" s="507"/>
      <c r="L9" s="554"/>
      <c r="M9" s="674" t="s">
        <v>596</v>
      </c>
      <c r="N9" s="1206" t="str">
        <f>IF(numberPr_ch="",IF(numberPr="","",numberPr),numberPr_ch)</f>
        <v>54-т/8</v>
      </c>
      <c r="O9" s="1206"/>
      <c r="P9" s="1206"/>
      <c r="Q9" s="1206"/>
      <c r="R9" s="1206"/>
      <c r="S9" s="1206"/>
      <c r="T9" s="1206"/>
      <c r="U9" s="669"/>
      <c r="V9" s="572"/>
      <c r="W9" s="572"/>
      <c r="X9" s="572"/>
      <c r="Y9" s="572"/>
      <c r="Z9" s="572"/>
      <c r="AA9" s="572"/>
      <c r="AH9" s="507"/>
      <c r="AI9" s="507"/>
      <c r="AJ9" s="507"/>
      <c r="AK9" s="507"/>
    </row>
    <row r="10" spans="1:37" s="493" customFormat="1" ht="18.600000000000001">
      <c r="A10" s="507"/>
      <c r="B10" s="507"/>
      <c r="C10" s="507"/>
      <c r="D10" s="507"/>
      <c r="E10" s="507"/>
      <c r="F10" s="507"/>
      <c r="G10" s="507"/>
      <c r="H10" s="507"/>
      <c r="L10" s="554"/>
      <c r="M10" s="674" t="s">
        <v>501</v>
      </c>
      <c r="N10" s="1206" t="str">
        <f>IF(IstPub_ch="",IF(IstPub="","",IstPub),IstPub_ch)</f>
        <v>На сайте Департамента энергетики и тарифов Ивановской области</v>
      </c>
      <c r="O10" s="1206"/>
      <c r="P10" s="1206"/>
      <c r="Q10" s="1206"/>
      <c r="R10" s="1206"/>
      <c r="S10" s="1206"/>
      <c r="T10" s="1206"/>
      <c r="U10" s="669"/>
      <c r="V10" s="572"/>
      <c r="W10" s="572"/>
      <c r="X10" s="572"/>
      <c r="Y10" s="572"/>
      <c r="Z10" s="572"/>
      <c r="AA10" s="572"/>
      <c r="AH10" s="507"/>
      <c r="AI10" s="507"/>
      <c r="AJ10" s="507"/>
      <c r="AK10" s="507"/>
    </row>
    <row r="11" spans="1:37" s="774" customFormat="1" ht="18.600000000000001"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4" hidden="1">
      <c r="A12" s="507"/>
      <c r="B12" s="507"/>
      <c r="C12" s="507"/>
      <c r="D12" s="507"/>
      <c r="E12" s="507"/>
      <c r="F12" s="507"/>
      <c r="G12" s="507"/>
      <c r="H12" s="507"/>
      <c r="L12" s="1230"/>
      <c r="M12" s="1230"/>
      <c r="N12" s="568"/>
      <c r="O12" s="1253"/>
      <c r="P12" s="1253"/>
      <c r="Q12" s="1253"/>
      <c r="R12" s="1253"/>
      <c r="S12" s="1253"/>
      <c r="T12" s="1253"/>
      <c r="U12" s="488"/>
      <c r="AE12" s="505" t="s">
        <v>373</v>
      </c>
      <c r="AH12" s="507"/>
      <c r="AI12" s="507"/>
      <c r="AJ12" s="507"/>
      <c r="AK12" s="507"/>
    </row>
    <row r="13" spans="1:37">
      <c r="J13" s="483"/>
      <c r="K13" s="483"/>
      <c r="L13" s="479"/>
      <c r="M13" s="479"/>
      <c r="N13" s="479"/>
      <c r="O13" s="1247"/>
      <c r="P13" s="1247"/>
      <c r="Q13" s="1247"/>
      <c r="R13" s="1247"/>
      <c r="S13" s="1247"/>
      <c r="T13" s="1247"/>
      <c r="U13" s="601"/>
      <c r="Z13" s="1247"/>
      <c r="AA13" s="1247"/>
      <c r="AB13" s="1247"/>
      <c r="AC13" s="1247"/>
      <c r="AD13" s="1247"/>
      <c r="AE13" s="1247"/>
    </row>
    <row r="14" spans="1:37">
      <c r="J14" s="483"/>
      <c r="K14" s="483"/>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3"/>
      <c r="K15" s="483"/>
      <c r="L15" s="1213" t="s">
        <v>92</v>
      </c>
      <c r="M15" s="1213" t="s">
        <v>677</v>
      </c>
      <c r="N15" s="1267" t="s">
        <v>629</v>
      </c>
      <c r="O15" s="1267"/>
      <c r="P15" s="1267"/>
      <c r="Q15" s="1267"/>
      <c r="R15" s="1267" t="s">
        <v>630</v>
      </c>
      <c r="S15" s="1267"/>
      <c r="T15" s="1267"/>
      <c r="U15" s="1267"/>
      <c r="V15" s="1267" t="s">
        <v>631</v>
      </c>
      <c r="W15" s="1267"/>
      <c r="X15" s="1267"/>
      <c r="Y15" s="1267"/>
      <c r="Z15" s="1213" t="s">
        <v>642</v>
      </c>
      <c r="AA15" s="1213"/>
      <c r="AB15" s="1213"/>
      <c r="AC15" s="1213"/>
      <c r="AD15" s="1213"/>
      <c r="AE15" s="1213" t="s">
        <v>341</v>
      </c>
      <c r="AF15" s="1246" t="s">
        <v>275</v>
      </c>
      <c r="AG15" s="1160"/>
    </row>
    <row r="16" spans="1:37" s="525" customFormat="1" ht="27.75" customHeight="1">
      <c r="A16" s="587"/>
      <c r="B16" s="587"/>
      <c r="C16" s="587"/>
      <c r="D16" s="587"/>
      <c r="E16" s="587"/>
      <c r="F16" s="587"/>
      <c r="G16" s="593"/>
      <c r="H16" s="593"/>
      <c r="I16" s="533"/>
      <c r="J16" s="531"/>
      <c r="K16" s="531"/>
      <c r="L16" s="1213"/>
      <c r="M16" s="1213"/>
      <c r="N16" s="1267"/>
      <c r="O16" s="1267"/>
      <c r="P16" s="1267"/>
      <c r="Q16" s="1267"/>
      <c r="R16" s="1267"/>
      <c r="S16" s="1267"/>
      <c r="T16" s="1267"/>
      <c r="U16" s="1267"/>
      <c r="V16" s="1267"/>
      <c r="W16" s="1267"/>
      <c r="X16" s="1267"/>
      <c r="Y16" s="1267"/>
      <c r="Z16" s="1160" t="s">
        <v>680</v>
      </c>
      <c r="AA16" s="1160"/>
      <c r="AB16" s="1160" t="s">
        <v>655</v>
      </c>
      <c r="AC16" s="1160"/>
      <c r="AD16" s="1160"/>
      <c r="AE16" s="1213"/>
      <c r="AF16" s="1246"/>
      <c r="AG16" s="1160"/>
      <c r="AH16" s="587"/>
      <c r="AI16" s="587"/>
      <c r="AJ16" s="587"/>
      <c r="AK16" s="587"/>
    </row>
    <row r="17" spans="1:37" ht="14.25" customHeight="1">
      <c r="J17" s="483"/>
      <c r="K17" s="483"/>
      <c r="L17" s="1213"/>
      <c r="M17" s="1213"/>
      <c r="N17" s="1267"/>
      <c r="O17" s="1267"/>
      <c r="P17" s="1267"/>
      <c r="Q17" s="1267"/>
      <c r="R17" s="1267"/>
      <c r="S17" s="1267"/>
      <c r="T17" s="1267"/>
      <c r="U17" s="1267"/>
      <c r="V17" s="1267"/>
      <c r="W17" s="1267"/>
      <c r="X17" s="1267"/>
      <c r="Y17" s="1267"/>
      <c r="Z17" s="536" t="s">
        <v>678</v>
      </c>
      <c r="AA17" s="536" t="s">
        <v>679</v>
      </c>
      <c r="AB17" s="538" t="s">
        <v>274</v>
      </c>
      <c r="AC17" s="1258" t="s">
        <v>273</v>
      </c>
      <c r="AD17" s="1258"/>
      <c r="AE17" s="1213"/>
      <c r="AF17" s="1246"/>
      <c r="AG17" s="1160"/>
    </row>
    <row r="18" spans="1:37">
      <c r="J18" s="483"/>
      <c r="K18" s="491">
        <v>1</v>
      </c>
      <c r="L18" s="480" t="s">
        <v>93</v>
      </c>
      <c r="M18" s="480" t="s">
        <v>49</v>
      </c>
      <c r="N18" s="1268">
        <f ca="1">OFFSET(N18,0,-1)+1</f>
        <v>3</v>
      </c>
      <c r="O18" s="1268"/>
      <c r="P18" s="1268"/>
      <c r="Q18" s="1268"/>
      <c r="R18" s="1268">
        <f ca="1">OFFSET(N18,0,0)+1</f>
        <v>4</v>
      </c>
      <c r="S18" s="1268"/>
      <c r="T18" s="1268"/>
      <c r="U18" s="1268"/>
      <c r="V18" s="676"/>
      <c r="W18" s="676"/>
      <c r="X18" s="676"/>
      <c r="Y18" s="677">
        <f ca="1">OFFSET(R18,0,0)+1</f>
        <v>5</v>
      </c>
      <c r="Z18" s="489">
        <f ca="1">OFFSET(Z18,0,-1)+1</f>
        <v>6</v>
      </c>
      <c r="AA18" s="489">
        <f ca="1">OFFSET(AA18,0,-1)+1</f>
        <v>7</v>
      </c>
      <c r="AB18" s="489">
        <f ca="1">OFFSET(AB18,0,-1)+1</f>
        <v>8</v>
      </c>
      <c r="AC18" s="1268">
        <f ca="1">OFFSET(AC18,0,-1)+1</f>
        <v>9</v>
      </c>
      <c r="AD18" s="1268"/>
      <c r="AE18" s="489">
        <f ca="1">OFFSET(AE18,0,-2)+1</f>
        <v>10</v>
      </c>
      <c r="AF18" s="525"/>
      <c r="AG18" s="489">
        <f ca="1">OFFSET(AG18,0,-2)+1</f>
        <v>11</v>
      </c>
    </row>
    <row r="19" spans="1:37" ht="22.8">
      <c r="A19" s="1232">
        <v>1</v>
      </c>
      <c r="B19" s="1017"/>
      <c r="C19" s="1017"/>
      <c r="D19" s="1017"/>
      <c r="E19" s="1017"/>
      <c r="F19" s="1010"/>
      <c r="G19" s="1016"/>
      <c r="H19" s="1016"/>
      <c r="I19" s="998"/>
      <c r="J19" s="997"/>
      <c r="K19" s="997"/>
      <c r="L19" s="595">
        <f>mergeValue(A19)</f>
        <v>1</v>
      </c>
      <c r="M19" s="643" t="s">
        <v>20</v>
      </c>
      <c r="N19" s="1269"/>
      <c r="O19" s="1269"/>
      <c r="P19" s="1269"/>
      <c r="Q19" s="1269"/>
      <c r="R19" s="1269"/>
      <c r="S19" s="1269"/>
      <c r="T19" s="1269"/>
      <c r="U19" s="1269"/>
      <c r="V19" s="1269"/>
      <c r="W19" s="1269"/>
      <c r="X19" s="1269"/>
      <c r="Y19" s="1269"/>
      <c r="Z19" s="1269"/>
      <c r="AA19" s="1269"/>
      <c r="AB19" s="1269"/>
      <c r="AC19" s="1269"/>
      <c r="AD19" s="1269"/>
      <c r="AE19" s="1269"/>
      <c r="AF19" s="1269"/>
      <c r="AG19" s="583" t="s">
        <v>476</v>
      </c>
    </row>
    <row r="20" spans="1:37" ht="34.200000000000003">
      <c r="A20" s="1232"/>
      <c r="B20" s="1232">
        <v>1</v>
      </c>
      <c r="C20" s="1017"/>
      <c r="D20" s="1017"/>
      <c r="E20" s="1017"/>
      <c r="F20" s="1010"/>
      <c r="G20" s="1019"/>
      <c r="H20" s="1020"/>
      <c r="I20" s="999"/>
      <c r="J20" s="994"/>
      <c r="K20" s="992"/>
      <c r="L20" s="595" t="str">
        <f>mergeValue(A20) &amp;"."&amp; mergeValue(B20)</f>
        <v>1.1</v>
      </c>
      <c r="M20" s="548" t="s">
        <v>16</v>
      </c>
      <c r="N20" s="1270"/>
      <c r="O20" s="1270"/>
      <c r="P20" s="1270"/>
      <c r="Q20" s="1270"/>
      <c r="R20" s="1270"/>
      <c r="S20" s="1270"/>
      <c r="T20" s="1270"/>
      <c r="U20" s="1270"/>
      <c r="V20" s="1270"/>
      <c r="W20" s="1270"/>
      <c r="X20" s="1270"/>
      <c r="Y20" s="1270"/>
      <c r="Z20" s="1270"/>
      <c r="AA20" s="1270"/>
      <c r="AB20" s="1270"/>
      <c r="AC20" s="1270"/>
      <c r="AD20" s="1270"/>
      <c r="AE20" s="1270"/>
      <c r="AF20" s="1270"/>
      <c r="AG20" s="583" t="s">
        <v>477</v>
      </c>
    </row>
    <row r="21" spans="1:37" ht="22.8">
      <c r="A21" s="1232"/>
      <c r="B21" s="1232"/>
      <c r="C21" s="1232">
        <v>1</v>
      </c>
      <c r="D21" s="1017"/>
      <c r="E21" s="1017"/>
      <c r="F21" s="1010"/>
      <c r="G21" s="1019"/>
      <c r="H21" s="1020"/>
      <c r="I21" s="999"/>
      <c r="J21" s="994"/>
      <c r="K21" s="992"/>
      <c r="L21" s="595" t="str">
        <f>mergeValue(A21) &amp;"."&amp; mergeValue(B21)&amp;"."&amp; mergeValue(C21)</f>
        <v>1.1.1</v>
      </c>
      <c r="M21" s="549" t="s">
        <v>7</v>
      </c>
      <c r="N21" s="1270"/>
      <c r="O21" s="1270"/>
      <c r="P21" s="1270"/>
      <c r="Q21" s="1270"/>
      <c r="R21" s="1270"/>
      <c r="S21" s="1270"/>
      <c r="T21" s="1270"/>
      <c r="U21" s="1270"/>
      <c r="V21" s="1270"/>
      <c r="W21" s="1270"/>
      <c r="X21" s="1270"/>
      <c r="Y21" s="1270"/>
      <c r="Z21" s="1270"/>
      <c r="AA21" s="1270"/>
      <c r="AB21" s="1270"/>
      <c r="AC21" s="1270"/>
      <c r="AD21" s="1270"/>
      <c r="AE21" s="1270"/>
      <c r="AF21" s="1270"/>
      <c r="AG21" s="583" t="s">
        <v>634</v>
      </c>
    </row>
    <row r="22" spans="1:37" ht="15" customHeight="1">
      <c r="A22" s="1232"/>
      <c r="B22" s="1232"/>
      <c r="C22" s="1232"/>
      <c r="D22" s="1232">
        <v>1</v>
      </c>
      <c r="E22" s="1017"/>
      <c r="F22" s="1010"/>
      <c r="G22" s="1019"/>
      <c r="H22" s="1020"/>
      <c r="I22" s="999"/>
      <c r="J22" s="994"/>
      <c r="K22" s="992"/>
      <c r="L22" s="595" t="str">
        <f>mergeValue(A22) &amp;"."&amp; mergeValue(B22)&amp;"."&amp; mergeValue(C22)&amp;"."&amp; mergeValue(D22)</f>
        <v>1.1.1.1</v>
      </c>
      <c r="M22" s="550" t="s">
        <v>22</v>
      </c>
      <c r="N22" s="1270"/>
      <c r="O22" s="1270"/>
      <c r="P22" s="1270"/>
      <c r="Q22" s="1270"/>
      <c r="R22" s="1270"/>
      <c r="S22" s="1270"/>
      <c r="T22" s="1270"/>
      <c r="U22" s="1270"/>
      <c r="V22" s="1270"/>
      <c r="W22" s="1270"/>
      <c r="X22" s="1270"/>
      <c r="Y22" s="1270"/>
      <c r="Z22" s="1270"/>
      <c r="AA22" s="1270"/>
      <c r="AB22" s="1270"/>
      <c r="AC22" s="1270"/>
      <c r="AD22" s="1270"/>
      <c r="AE22" s="1270"/>
      <c r="AF22" s="1270"/>
      <c r="AG22" s="583" t="s">
        <v>681</v>
      </c>
    </row>
    <row r="23" spans="1:37" ht="20.100000000000001" customHeight="1">
      <c r="A23" s="1232"/>
      <c r="B23" s="1232"/>
      <c r="C23" s="1232"/>
      <c r="D23" s="1232"/>
      <c r="E23" s="1232">
        <v>1</v>
      </c>
      <c r="F23" s="1010"/>
      <c r="G23" s="1019"/>
      <c r="H23" s="1020"/>
      <c r="I23" s="1021"/>
      <c r="J23" s="1011"/>
      <c r="K23" s="1163"/>
      <c r="L23" s="1271" t="str">
        <f>mergeValue(A23) &amp;"."&amp; mergeValue(B23)&amp;"."&amp; mergeValue(C23)&amp;"."&amp; mergeValue(D23)&amp;"."&amp; mergeValue(E23)</f>
        <v>1.1.1.1.1</v>
      </c>
      <c r="M23" s="1272"/>
      <c r="N23" s="1228" t="s">
        <v>85</v>
      </c>
      <c r="O23" s="1266"/>
      <c r="P23" s="1262">
        <v>1</v>
      </c>
      <c r="Q23" s="1263"/>
      <c r="R23" s="1228" t="s">
        <v>85</v>
      </c>
      <c r="S23" s="1266"/>
      <c r="T23" s="1262">
        <v>1</v>
      </c>
      <c r="U23" s="1263"/>
      <c r="V23" s="1228" t="s">
        <v>85</v>
      </c>
      <c r="W23" s="563"/>
      <c r="X23" s="541">
        <v>1</v>
      </c>
      <c r="Y23" s="1098"/>
      <c r="Z23" s="673"/>
      <c r="AA23" s="673"/>
      <c r="AB23" s="1243"/>
      <c r="AC23" s="1228" t="s">
        <v>84</v>
      </c>
      <c r="AD23" s="1243"/>
      <c r="AE23" s="1228" t="s">
        <v>85</v>
      </c>
      <c r="AF23" s="580"/>
      <c r="AG23" s="1259" t="s">
        <v>682</v>
      </c>
      <c r="AH23" s="502" t="str">
        <f>strCheckDate(Z24:AF24)</f>
        <v/>
      </c>
      <c r="AI23" s="506" t="str">
        <f>IF(AND(COUNTIF(AJ18:AJ27,AJ23)&gt;1,AJ23&lt;&gt;""),"ErrUnique:HasDoubleConn","")</f>
        <v/>
      </c>
      <c r="AJ23" s="506"/>
      <c r="AK23" s="506"/>
    </row>
    <row r="24" spans="1:37" ht="20.100000000000001" customHeight="1">
      <c r="A24" s="1232"/>
      <c r="B24" s="1232"/>
      <c r="C24" s="1232"/>
      <c r="D24" s="1232"/>
      <c r="E24" s="1232"/>
      <c r="F24" s="1010"/>
      <c r="G24" s="1019"/>
      <c r="H24" s="1020"/>
      <c r="I24" s="1021"/>
      <c r="J24" s="1011"/>
      <c r="K24" s="1163"/>
      <c r="L24" s="1271"/>
      <c r="M24" s="1272"/>
      <c r="N24" s="1228"/>
      <c r="O24" s="1266"/>
      <c r="P24" s="1262"/>
      <c r="Q24" s="1264"/>
      <c r="R24" s="1228"/>
      <c r="S24" s="1266"/>
      <c r="T24" s="1262"/>
      <c r="U24" s="1265"/>
      <c r="V24" s="1228"/>
      <c r="W24" s="603"/>
      <c r="X24" s="567"/>
      <c r="Y24" s="567"/>
      <c r="Z24" s="574"/>
      <c r="AA24" s="605" t="str">
        <f>AB23 &amp; "-" &amp; AD23</f>
        <v>-</v>
      </c>
      <c r="AB24" s="1227"/>
      <c r="AC24" s="1228"/>
      <c r="AD24" s="1227"/>
      <c r="AE24" s="1228"/>
      <c r="AF24" s="675"/>
      <c r="AG24" s="1260"/>
      <c r="AI24" s="506"/>
      <c r="AJ24" s="506"/>
      <c r="AK24" s="506"/>
    </row>
    <row r="25" spans="1:37" ht="20.100000000000001" customHeight="1">
      <c r="A25" s="1232"/>
      <c r="B25" s="1232"/>
      <c r="C25" s="1232"/>
      <c r="D25" s="1232"/>
      <c r="E25" s="1232"/>
      <c r="F25" s="1010"/>
      <c r="G25" s="1019"/>
      <c r="H25" s="1020"/>
      <c r="I25" s="1021"/>
      <c r="J25" s="1011"/>
      <c r="K25" s="1163"/>
      <c r="L25" s="1271"/>
      <c r="M25" s="1272"/>
      <c r="N25" s="1228"/>
      <c r="O25" s="1266"/>
      <c r="P25" s="1262"/>
      <c r="Q25" s="1265"/>
      <c r="R25" s="1228"/>
      <c r="S25" s="604"/>
      <c r="T25" s="560"/>
      <c r="U25" s="567"/>
      <c r="V25" s="573"/>
      <c r="W25" s="573"/>
      <c r="X25" s="573"/>
      <c r="Y25" s="573"/>
      <c r="Z25" s="574"/>
      <c r="AA25" s="574"/>
      <c r="AB25" s="575"/>
      <c r="AC25" s="566"/>
      <c r="AD25" s="566"/>
      <c r="AE25" s="575"/>
      <c r="AF25" s="566"/>
      <c r="AG25" s="1260"/>
      <c r="AI25" s="506"/>
      <c r="AJ25" s="506"/>
      <c r="AK25" s="506"/>
    </row>
    <row r="26" spans="1:37" ht="20.100000000000001" customHeight="1">
      <c r="A26" s="1232"/>
      <c r="B26" s="1232"/>
      <c r="C26" s="1232"/>
      <c r="D26" s="1232"/>
      <c r="E26" s="1232"/>
      <c r="F26" s="1010"/>
      <c r="G26" s="1019"/>
      <c r="H26" s="1020"/>
      <c r="I26" s="1021"/>
      <c r="J26" s="1011"/>
      <c r="K26" s="1163"/>
      <c r="L26" s="1271"/>
      <c r="M26" s="1272"/>
      <c r="N26" s="1228"/>
      <c r="O26" s="576"/>
      <c r="P26" s="578"/>
      <c r="Q26" s="577"/>
      <c r="R26" s="573"/>
      <c r="S26" s="573"/>
      <c r="T26" s="573"/>
      <c r="U26" s="573"/>
      <c r="V26" s="573"/>
      <c r="W26" s="573"/>
      <c r="X26" s="573"/>
      <c r="Y26" s="573"/>
      <c r="Z26" s="574"/>
      <c r="AA26" s="574"/>
      <c r="AB26" s="575"/>
      <c r="AC26" s="566"/>
      <c r="AD26" s="566"/>
      <c r="AE26" s="575"/>
      <c r="AF26" s="566"/>
      <c r="AG26" s="1260"/>
      <c r="AI26" s="506"/>
      <c r="AJ26" s="506"/>
      <c r="AK26" s="506"/>
    </row>
    <row r="27" spans="1:37" s="477" customFormat="1" ht="15" customHeight="1">
      <c r="A27" s="1232"/>
      <c r="B27" s="1232"/>
      <c r="C27" s="1232"/>
      <c r="D27" s="1232"/>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1"/>
      <c r="AH27" s="503"/>
      <c r="AI27" s="503"/>
      <c r="AJ27" s="213"/>
      <c r="AK27" s="213"/>
    </row>
    <row r="28" spans="1:37" s="477" customFormat="1" ht="15" customHeight="1">
      <c r="A28" s="1232"/>
      <c r="B28" s="1232"/>
      <c r="C28" s="1232"/>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2"/>
      <c r="B29" s="1232"/>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2"/>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6" t="s">
        <v>683</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4"/>
  <cols>
    <col min="1" max="1" width="3.25" customWidth="1"/>
    <col min="2" max="2" width="8.75" customWidth="1"/>
    <col min="3" max="3" width="22.25" customWidth="1"/>
    <col min="4" max="4" width="4.25" customWidth="1"/>
    <col min="5" max="6" width="4.375" customWidth="1"/>
    <col min="7" max="7" width="4.625" customWidth="1"/>
    <col min="8" max="25" width="4.375" customWidth="1"/>
    <col min="26" max="33" width="9.1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770</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590</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3.8">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3.8">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3.8">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3.8"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588</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3.8"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3.8"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3.8"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3.8"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3.8"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3.8"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3.8"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3.8"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3.8"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3.8"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3.8"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3.8"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3.8"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3.8"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3.8"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3.8"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3.8"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3.8"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3.8"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3.8"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3.8"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3.8"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3.8"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3.8"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3.8"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3.8"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3.8"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3.8"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3.8"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3.8"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3.8"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3.8"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3.8"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3.8"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3.8"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3.8"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3.8"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3.8"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3.8"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3.8"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3.8"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3.8"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3.8"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3.8"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3.8"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3.8"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3.8"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3.8"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3.8"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sF9FnBDB+Vwax2wfrek6U7aMYkvo8R7xJHCTrwjIcsbiAsIyKkp6RcJzUdcoMyj7EJzgO9oNph72nTO4UD883A==" saltValue="eK0P26NdKj333DkV7QlRgA==" spinCount="100000"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53340</xdr:colOff>
                <xdr:row>120</xdr:row>
                <xdr:rowOff>99060</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 customHeight="1">
      <c r="A1" s="215" t="s">
        <v>208</v>
      </c>
    </row>
    <row r="2" spans="1:20" ht="22.2">
      <c r="F2" s="1197" t="s">
        <v>491</v>
      </c>
      <c r="G2" s="1198"/>
      <c r="H2" s="1199"/>
      <c r="I2" s="436"/>
    </row>
    <row r="3" spans="1:20" ht="3" customHeight="1"/>
    <row r="4" spans="1:20" s="190" customFormat="1" ht="11.4">
      <c r="A4" s="214"/>
      <c r="B4" s="214"/>
      <c r="C4" s="214"/>
      <c r="D4" s="214"/>
      <c r="F4" s="1160" t="s">
        <v>454</v>
      </c>
      <c r="G4" s="1160"/>
      <c r="H4" s="1160"/>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5">
        <v>1</v>
      </c>
      <c r="G7" s="417" t="s">
        <v>492</v>
      </c>
      <c r="H7" s="317" t="str">
        <f>IF(dateCh="","",dateCh)</f>
        <v>14.12.2021</v>
      </c>
      <c r="I7" s="196" t="s">
        <v>493</v>
      </c>
      <c r="J7" s="334"/>
      <c r="K7" s="214"/>
      <c r="L7" s="214"/>
      <c r="M7" s="214"/>
      <c r="N7" s="214"/>
      <c r="O7" s="214"/>
      <c r="P7" s="214"/>
      <c r="Q7" s="214"/>
      <c r="R7" s="214"/>
      <c r="S7" s="214"/>
      <c r="T7" s="214"/>
    </row>
    <row r="8" spans="1:20" s="190" customFormat="1" ht="45.6">
      <c r="A8" s="1201">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8">
      <c r="A9" s="1201"/>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8">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600000000000001">
      <c r="A11" s="1201"/>
      <c r="B11" s="1201">
        <v>1</v>
      </c>
      <c r="C11" s="344"/>
      <c r="D11" s="344"/>
      <c r="F11" s="335" t="str">
        <f>"4."&amp;mergeValue(A11) &amp;"."&amp;mergeValue(B11)</f>
        <v>4.1.1</v>
      </c>
      <c r="G11" s="324" t="s">
        <v>593</v>
      </c>
      <c r="H11" s="317" t="str">
        <f>IF(region_name="","",region_name)</f>
        <v>Ивановская область</v>
      </c>
      <c r="I11" s="196" t="s">
        <v>499</v>
      </c>
      <c r="J11" s="334"/>
      <c r="K11" s="214"/>
      <c r="L11" s="214"/>
      <c r="M11" s="214"/>
      <c r="N11" s="214"/>
      <c r="O11" s="214"/>
      <c r="P11" s="214"/>
      <c r="Q11" s="214"/>
      <c r="R11" s="214"/>
      <c r="S11" s="214"/>
      <c r="T11" s="214"/>
    </row>
    <row r="12" spans="1:20" s="190" customFormat="1" ht="22.8">
      <c r="A12" s="1201"/>
      <c r="B12" s="1201"/>
      <c r="C12" s="1201">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str">
        <f>"4."&amp;mergeValue(A13) &amp;"."&amp;mergeValue(B13)&amp;"."&amp;mergeValue(C13)&amp;"."&amp;mergeValue(D13)</f>
        <v>4.1.1.1.1</v>
      </c>
      <c r="G13" s="420" t="s">
        <v>498</v>
      </c>
      <c r="H13" s="317"/>
      <c r="I13" s="1202" t="s">
        <v>592</v>
      </c>
      <c r="J13" s="334"/>
      <c r="K13" s="214"/>
      <c r="L13" s="214"/>
      <c r="M13" s="214"/>
      <c r="N13" s="214"/>
      <c r="O13" s="214"/>
      <c r="P13" s="214"/>
      <c r="Q13" s="214"/>
      <c r="R13" s="214"/>
      <c r="S13" s="214"/>
      <c r="T13" s="214"/>
    </row>
    <row r="14" spans="1:20" s="190" customFormat="1" ht="18.600000000000001">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600000000000001">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600000000000001">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600000000000001">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625" defaultRowHeight="13.8"/>
  <cols>
    <col min="1" max="6" width="10.625" style="502" hidden="1" customWidth="1"/>
    <col min="7" max="8" width="9.125" style="508" hidden="1" customWidth="1"/>
    <col min="9" max="9" width="3.75" style="485" customWidth="1"/>
    <col min="10" max="11" width="3.75" style="484" customWidth="1"/>
    <col min="12" max="12" width="12.75" style="478" customWidth="1"/>
    <col min="13" max="13" width="47.375" style="478" customWidth="1"/>
    <col min="14" max="14" width="2.75" style="478" hidden="1" customWidth="1"/>
    <col min="15" max="18" width="23.75" style="478" customWidth="1"/>
    <col min="19" max="19" width="11.75" style="478" customWidth="1"/>
    <col min="20" max="20" width="3.75" style="478" customWidth="1"/>
    <col min="21" max="21" width="11.75" style="478" customWidth="1"/>
    <col min="22" max="22" width="8.625" style="478" hidden="1" customWidth="1"/>
    <col min="23" max="23" width="4.75" style="478" customWidth="1"/>
    <col min="24" max="24" width="115.75" style="478" customWidth="1"/>
    <col min="25" max="25" width="10.625" style="1010"/>
    <col min="26" max="29" width="10.625" style="502"/>
    <col min="30" max="246" width="10.625" style="478"/>
    <col min="247" max="254" width="0" style="478" hidden="1" customWidth="1"/>
    <col min="255" max="257" width="3.75" style="478" customWidth="1"/>
    <col min="258" max="258" width="12.75" style="478" customWidth="1"/>
    <col min="259" max="259" width="47.375" style="478" customWidth="1"/>
    <col min="260" max="260" width="0" style="478" hidden="1" customWidth="1"/>
    <col min="261" max="261" width="24.75" style="478" customWidth="1"/>
    <col min="262" max="262" width="14.75" style="478" customWidth="1"/>
    <col min="263" max="264" width="15.75" style="478" customWidth="1"/>
    <col min="265" max="265" width="11.75" style="478" customWidth="1"/>
    <col min="266" max="266" width="6.375" style="478" bestFit="1" customWidth="1"/>
    <col min="267" max="267" width="11.75" style="478" customWidth="1"/>
    <col min="268" max="268" width="0" style="478" hidden="1" customWidth="1"/>
    <col min="269" max="269" width="3.75" style="478" customWidth="1"/>
    <col min="270" max="270" width="11.125" style="478" bestFit="1" customWidth="1"/>
    <col min="271" max="502" width="10.625" style="478"/>
    <col min="503" max="510" width="0" style="478" hidden="1" customWidth="1"/>
    <col min="511" max="513" width="3.75" style="478" customWidth="1"/>
    <col min="514" max="514" width="12.75" style="478" customWidth="1"/>
    <col min="515" max="515" width="47.375" style="478" customWidth="1"/>
    <col min="516" max="516" width="0" style="478" hidden="1" customWidth="1"/>
    <col min="517" max="517" width="24.75" style="478" customWidth="1"/>
    <col min="518" max="518" width="14.75" style="478" customWidth="1"/>
    <col min="519" max="520" width="15.75" style="478" customWidth="1"/>
    <col min="521" max="521" width="11.75" style="478" customWidth="1"/>
    <col min="522" max="522" width="6.375" style="478" bestFit="1" customWidth="1"/>
    <col min="523" max="523" width="11.75" style="478" customWidth="1"/>
    <col min="524" max="524" width="0" style="478" hidden="1" customWidth="1"/>
    <col min="525" max="525" width="3.75" style="478" customWidth="1"/>
    <col min="526" max="526" width="11.125" style="478" bestFit="1" customWidth="1"/>
    <col min="527" max="758" width="10.625" style="478"/>
    <col min="759" max="766" width="0" style="478" hidden="1" customWidth="1"/>
    <col min="767" max="769" width="3.75" style="478" customWidth="1"/>
    <col min="770" max="770" width="12.75" style="478" customWidth="1"/>
    <col min="771" max="771" width="47.375" style="478" customWidth="1"/>
    <col min="772" max="772" width="0" style="478" hidden="1" customWidth="1"/>
    <col min="773" max="773" width="24.75" style="478" customWidth="1"/>
    <col min="774" max="774" width="14.75" style="478" customWidth="1"/>
    <col min="775" max="776" width="15.75" style="478" customWidth="1"/>
    <col min="777" max="777" width="11.75" style="478" customWidth="1"/>
    <col min="778" max="778" width="6.375" style="478" bestFit="1" customWidth="1"/>
    <col min="779" max="779" width="11.75" style="478" customWidth="1"/>
    <col min="780" max="780" width="0" style="478" hidden="1" customWidth="1"/>
    <col min="781" max="781" width="3.75" style="478" customWidth="1"/>
    <col min="782" max="782" width="11.125" style="478" bestFit="1" customWidth="1"/>
    <col min="783" max="1014" width="10.625" style="478"/>
    <col min="1015" max="1022" width="0" style="478" hidden="1" customWidth="1"/>
    <col min="1023" max="1025" width="3.75" style="478" customWidth="1"/>
    <col min="1026" max="1026" width="12.75" style="478" customWidth="1"/>
    <col min="1027" max="1027" width="47.375" style="478" customWidth="1"/>
    <col min="1028" max="1028" width="0" style="478" hidden="1" customWidth="1"/>
    <col min="1029" max="1029" width="24.75" style="478" customWidth="1"/>
    <col min="1030" max="1030" width="14.75" style="478" customWidth="1"/>
    <col min="1031" max="1032" width="15.75" style="478" customWidth="1"/>
    <col min="1033" max="1033" width="11.75" style="478" customWidth="1"/>
    <col min="1034" max="1034" width="6.375" style="478" bestFit="1" customWidth="1"/>
    <col min="1035" max="1035" width="11.75" style="478" customWidth="1"/>
    <col min="1036" max="1036" width="0" style="478" hidden="1" customWidth="1"/>
    <col min="1037" max="1037" width="3.75" style="478" customWidth="1"/>
    <col min="1038" max="1038" width="11.125" style="478" bestFit="1" customWidth="1"/>
    <col min="1039" max="1270" width="10.625" style="478"/>
    <col min="1271" max="1278" width="0" style="478" hidden="1" customWidth="1"/>
    <col min="1279" max="1281" width="3.75" style="478" customWidth="1"/>
    <col min="1282" max="1282" width="12.75" style="478" customWidth="1"/>
    <col min="1283" max="1283" width="47.375" style="478" customWidth="1"/>
    <col min="1284" max="1284" width="0" style="478" hidden="1" customWidth="1"/>
    <col min="1285" max="1285" width="24.75" style="478" customWidth="1"/>
    <col min="1286" max="1286" width="14.75" style="478" customWidth="1"/>
    <col min="1287" max="1288" width="15.75" style="478" customWidth="1"/>
    <col min="1289" max="1289" width="11.75" style="478" customWidth="1"/>
    <col min="1290" max="1290" width="6.375" style="478" bestFit="1" customWidth="1"/>
    <col min="1291" max="1291" width="11.75" style="478" customWidth="1"/>
    <col min="1292" max="1292" width="0" style="478" hidden="1" customWidth="1"/>
    <col min="1293" max="1293" width="3.75" style="478" customWidth="1"/>
    <col min="1294" max="1294" width="11.125" style="478" bestFit="1" customWidth="1"/>
    <col min="1295" max="1526" width="10.625" style="478"/>
    <col min="1527" max="1534" width="0" style="478" hidden="1" customWidth="1"/>
    <col min="1535" max="1537" width="3.75" style="478" customWidth="1"/>
    <col min="1538" max="1538" width="12.75" style="478" customWidth="1"/>
    <col min="1539" max="1539" width="47.375" style="478" customWidth="1"/>
    <col min="1540" max="1540" width="0" style="478" hidden="1" customWidth="1"/>
    <col min="1541" max="1541" width="24.75" style="478" customWidth="1"/>
    <col min="1542" max="1542" width="14.75" style="478" customWidth="1"/>
    <col min="1543" max="1544" width="15.75" style="478" customWidth="1"/>
    <col min="1545" max="1545" width="11.75" style="478" customWidth="1"/>
    <col min="1546" max="1546" width="6.375" style="478" bestFit="1" customWidth="1"/>
    <col min="1547" max="1547" width="11.75" style="478" customWidth="1"/>
    <col min="1548" max="1548" width="0" style="478" hidden="1" customWidth="1"/>
    <col min="1549" max="1549" width="3.75" style="478" customWidth="1"/>
    <col min="1550" max="1550" width="11.125" style="478" bestFit="1" customWidth="1"/>
    <col min="1551" max="1782" width="10.625" style="478"/>
    <col min="1783" max="1790" width="0" style="478" hidden="1" customWidth="1"/>
    <col min="1791" max="1793" width="3.75" style="478" customWidth="1"/>
    <col min="1794" max="1794" width="12.75" style="478" customWidth="1"/>
    <col min="1795" max="1795" width="47.375" style="478" customWidth="1"/>
    <col min="1796" max="1796" width="0" style="478" hidden="1" customWidth="1"/>
    <col min="1797" max="1797" width="24.75" style="478" customWidth="1"/>
    <col min="1798" max="1798" width="14.75" style="478" customWidth="1"/>
    <col min="1799" max="1800" width="15.75" style="478" customWidth="1"/>
    <col min="1801" max="1801" width="11.75" style="478" customWidth="1"/>
    <col min="1802" max="1802" width="6.375" style="478" bestFit="1" customWidth="1"/>
    <col min="1803" max="1803" width="11.75" style="478" customWidth="1"/>
    <col min="1804" max="1804" width="0" style="478" hidden="1" customWidth="1"/>
    <col min="1805" max="1805" width="3.75" style="478" customWidth="1"/>
    <col min="1806" max="1806" width="11.125" style="478" bestFit="1" customWidth="1"/>
    <col min="1807" max="2038" width="10.625" style="478"/>
    <col min="2039" max="2046" width="0" style="478" hidden="1" customWidth="1"/>
    <col min="2047" max="2049" width="3.75" style="478" customWidth="1"/>
    <col min="2050" max="2050" width="12.75" style="478" customWidth="1"/>
    <col min="2051" max="2051" width="47.375" style="478" customWidth="1"/>
    <col min="2052" max="2052" width="0" style="478" hidden="1" customWidth="1"/>
    <col min="2053" max="2053" width="24.75" style="478" customWidth="1"/>
    <col min="2054" max="2054" width="14.75" style="478" customWidth="1"/>
    <col min="2055" max="2056" width="15.75" style="478" customWidth="1"/>
    <col min="2057" max="2057" width="11.75" style="478" customWidth="1"/>
    <col min="2058" max="2058" width="6.375" style="478" bestFit="1" customWidth="1"/>
    <col min="2059" max="2059" width="11.75" style="478" customWidth="1"/>
    <col min="2060" max="2060" width="0" style="478" hidden="1" customWidth="1"/>
    <col min="2061" max="2061" width="3.75" style="478" customWidth="1"/>
    <col min="2062" max="2062" width="11.125" style="478" bestFit="1" customWidth="1"/>
    <col min="2063" max="2294" width="10.625" style="478"/>
    <col min="2295" max="2302" width="0" style="478" hidden="1" customWidth="1"/>
    <col min="2303" max="2305" width="3.75" style="478" customWidth="1"/>
    <col min="2306" max="2306" width="12.75" style="478" customWidth="1"/>
    <col min="2307" max="2307" width="47.375" style="478" customWidth="1"/>
    <col min="2308" max="2308" width="0" style="478" hidden="1" customWidth="1"/>
    <col min="2309" max="2309" width="24.75" style="478" customWidth="1"/>
    <col min="2310" max="2310" width="14.75" style="478" customWidth="1"/>
    <col min="2311" max="2312" width="15.75" style="478" customWidth="1"/>
    <col min="2313" max="2313" width="11.75" style="478" customWidth="1"/>
    <col min="2314" max="2314" width="6.375" style="478" bestFit="1" customWidth="1"/>
    <col min="2315" max="2315" width="11.75" style="478" customWidth="1"/>
    <col min="2316" max="2316" width="0" style="478" hidden="1" customWidth="1"/>
    <col min="2317" max="2317" width="3.75" style="478" customWidth="1"/>
    <col min="2318" max="2318" width="11.125" style="478" bestFit="1" customWidth="1"/>
    <col min="2319" max="2550" width="10.625" style="478"/>
    <col min="2551" max="2558" width="0" style="478" hidden="1" customWidth="1"/>
    <col min="2559" max="2561" width="3.75" style="478" customWidth="1"/>
    <col min="2562" max="2562" width="12.75" style="478" customWidth="1"/>
    <col min="2563" max="2563" width="47.375" style="478" customWidth="1"/>
    <col min="2564" max="2564" width="0" style="478" hidden="1" customWidth="1"/>
    <col min="2565" max="2565" width="24.75" style="478" customWidth="1"/>
    <col min="2566" max="2566" width="14.75" style="478" customWidth="1"/>
    <col min="2567" max="2568" width="15.75" style="478" customWidth="1"/>
    <col min="2569" max="2569" width="11.75" style="478" customWidth="1"/>
    <col min="2570" max="2570" width="6.375" style="478" bestFit="1" customWidth="1"/>
    <col min="2571" max="2571" width="11.75" style="478" customWidth="1"/>
    <col min="2572" max="2572" width="0" style="478" hidden="1" customWidth="1"/>
    <col min="2573" max="2573" width="3.75" style="478" customWidth="1"/>
    <col min="2574" max="2574" width="11.125" style="478" bestFit="1" customWidth="1"/>
    <col min="2575" max="2806" width="10.625" style="478"/>
    <col min="2807" max="2814" width="0" style="478" hidden="1" customWidth="1"/>
    <col min="2815" max="2817" width="3.75" style="478" customWidth="1"/>
    <col min="2818" max="2818" width="12.75" style="478" customWidth="1"/>
    <col min="2819" max="2819" width="47.375" style="478" customWidth="1"/>
    <col min="2820" max="2820" width="0" style="478" hidden="1" customWidth="1"/>
    <col min="2821" max="2821" width="24.75" style="478" customWidth="1"/>
    <col min="2822" max="2822" width="14.75" style="478" customWidth="1"/>
    <col min="2823" max="2824" width="15.75" style="478" customWidth="1"/>
    <col min="2825" max="2825" width="11.75" style="478" customWidth="1"/>
    <col min="2826" max="2826" width="6.375" style="478" bestFit="1" customWidth="1"/>
    <col min="2827" max="2827" width="11.75" style="478" customWidth="1"/>
    <col min="2828" max="2828" width="0" style="478" hidden="1" customWidth="1"/>
    <col min="2829" max="2829" width="3.75" style="478" customWidth="1"/>
    <col min="2830" max="2830" width="11.125" style="478" bestFit="1" customWidth="1"/>
    <col min="2831" max="3062" width="10.625" style="478"/>
    <col min="3063" max="3070" width="0" style="478" hidden="1" customWidth="1"/>
    <col min="3071" max="3073" width="3.75" style="478" customWidth="1"/>
    <col min="3074" max="3074" width="12.75" style="478" customWidth="1"/>
    <col min="3075" max="3075" width="47.375" style="478" customWidth="1"/>
    <col min="3076" max="3076" width="0" style="478" hidden="1" customWidth="1"/>
    <col min="3077" max="3077" width="24.75" style="478" customWidth="1"/>
    <col min="3078" max="3078" width="14.75" style="478" customWidth="1"/>
    <col min="3079" max="3080" width="15.75" style="478" customWidth="1"/>
    <col min="3081" max="3081" width="11.75" style="478" customWidth="1"/>
    <col min="3082" max="3082" width="6.375" style="478" bestFit="1" customWidth="1"/>
    <col min="3083" max="3083" width="11.75" style="478" customWidth="1"/>
    <col min="3084" max="3084" width="0" style="478" hidden="1" customWidth="1"/>
    <col min="3085" max="3085" width="3.75" style="478" customWidth="1"/>
    <col min="3086" max="3086" width="11.125" style="478" bestFit="1" customWidth="1"/>
    <col min="3087" max="3318" width="10.625" style="478"/>
    <col min="3319" max="3326" width="0" style="478" hidden="1" customWidth="1"/>
    <col min="3327" max="3329" width="3.75" style="478" customWidth="1"/>
    <col min="3330" max="3330" width="12.75" style="478" customWidth="1"/>
    <col min="3331" max="3331" width="47.375" style="478" customWidth="1"/>
    <col min="3332" max="3332" width="0" style="478" hidden="1" customWidth="1"/>
    <col min="3333" max="3333" width="24.75" style="478" customWidth="1"/>
    <col min="3334" max="3334" width="14.75" style="478" customWidth="1"/>
    <col min="3335" max="3336" width="15.75" style="478" customWidth="1"/>
    <col min="3337" max="3337" width="11.75" style="478" customWidth="1"/>
    <col min="3338" max="3338" width="6.375" style="478" bestFit="1" customWidth="1"/>
    <col min="3339" max="3339" width="11.75" style="478" customWidth="1"/>
    <col min="3340" max="3340" width="0" style="478" hidden="1" customWidth="1"/>
    <col min="3341" max="3341" width="3.75" style="478" customWidth="1"/>
    <col min="3342" max="3342" width="11.125" style="478" bestFit="1" customWidth="1"/>
    <col min="3343" max="3574" width="10.625" style="478"/>
    <col min="3575" max="3582" width="0" style="478" hidden="1" customWidth="1"/>
    <col min="3583" max="3585" width="3.75" style="478" customWidth="1"/>
    <col min="3586" max="3586" width="12.75" style="478" customWidth="1"/>
    <col min="3587" max="3587" width="47.375" style="478" customWidth="1"/>
    <col min="3588" max="3588" width="0" style="478" hidden="1" customWidth="1"/>
    <col min="3589" max="3589" width="24.75" style="478" customWidth="1"/>
    <col min="3590" max="3590" width="14.75" style="478" customWidth="1"/>
    <col min="3591" max="3592" width="15.75" style="478" customWidth="1"/>
    <col min="3593" max="3593" width="11.75" style="478" customWidth="1"/>
    <col min="3594" max="3594" width="6.375" style="478" bestFit="1" customWidth="1"/>
    <col min="3595" max="3595" width="11.75" style="478" customWidth="1"/>
    <col min="3596" max="3596" width="0" style="478" hidden="1" customWidth="1"/>
    <col min="3597" max="3597" width="3.75" style="478" customWidth="1"/>
    <col min="3598" max="3598" width="11.125" style="478" bestFit="1" customWidth="1"/>
    <col min="3599" max="3830" width="10.625" style="478"/>
    <col min="3831" max="3838" width="0" style="478" hidden="1" customWidth="1"/>
    <col min="3839" max="3841" width="3.75" style="478" customWidth="1"/>
    <col min="3842" max="3842" width="12.75" style="478" customWidth="1"/>
    <col min="3843" max="3843" width="47.375" style="478" customWidth="1"/>
    <col min="3844" max="3844" width="0" style="478" hidden="1" customWidth="1"/>
    <col min="3845" max="3845" width="24.75" style="478" customWidth="1"/>
    <col min="3846" max="3846" width="14.75" style="478" customWidth="1"/>
    <col min="3847" max="3848" width="15.75" style="478" customWidth="1"/>
    <col min="3849" max="3849" width="11.75" style="478" customWidth="1"/>
    <col min="3850" max="3850" width="6.375" style="478" bestFit="1" customWidth="1"/>
    <col min="3851" max="3851" width="11.75" style="478" customWidth="1"/>
    <col min="3852" max="3852" width="0" style="478" hidden="1" customWidth="1"/>
    <col min="3853" max="3853" width="3.75" style="478" customWidth="1"/>
    <col min="3854" max="3854" width="11.125" style="478" bestFit="1" customWidth="1"/>
    <col min="3855" max="4086" width="10.625" style="478"/>
    <col min="4087" max="4094" width="0" style="478" hidden="1" customWidth="1"/>
    <col min="4095" max="4097" width="3.75" style="478" customWidth="1"/>
    <col min="4098" max="4098" width="12.75" style="478" customWidth="1"/>
    <col min="4099" max="4099" width="47.375" style="478" customWidth="1"/>
    <col min="4100" max="4100" width="0" style="478" hidden="1" customWidth="1"/>
    <col min="4101" max="4101" width="24.75" style="478" customWidth="1"/>
    <col min="4102" max="4102" width="14.75" style="478" customWidth="1"/>
    <col min="4103" max="4104" width="15.75" style="478" customWidth="1"/>
    <col min="4105" max="4105" width="11.75" style="478" customWidth="1"/>
    <col min="4106" max="4106" width="6.375" style="478" bestFit="1" customWidth="1"/>
    <col min="4107" max="4107" width="11.75" style="478" customWidth="1"/>
    <col min="4108" max="4108" width="0" style="478" hidden="1" customWidth="1"/>
    <col min="4109" max="4109" width="3.75" style="478" customWidth="1"/>
    <col min="4110" max="4110" width="11.125" style="478" bestFit="1" customWidth="1"/>
    <col min="4111" max="4342" width="10.625" style="478"/>
    <col min="4343" max="4350" width="0" style="478" hidden="1" customWidth="1"/>
    <col min="4351" max="4353" width="3.75" style="478" customWidth="1"/>
    <col min="4354" max="4354" width="12.75" style="478" customWidth="1"/>
    <col min="4355" max="4355" width="47.375" style="478" customWidth="1"/>
    <col min="4356" max="4356" width="0" style="478" hidden="1" customWidth="1"/>
    <col min="4357" max="4357" width="24.75" style="478" customWidth="1"/>
    <col min="4358" max="4358" width="14.75" style="478" customWidth="1"/>
    <col min="4359" max="4360" width="15.75" style="478" customWidth="1"/>
    <col min="4361" max="4361" width="11.75" style="478" customWidth="1"/>
    <col min="4362" max="4362" width="6.375" style="478" bestFit="1" customWidth="1"/>
    <col min="4363" max="4363" width="11.75" style="478" customWidth="1"/>
    <col min="4364" max="4364" width="0" style="478" hidden="1" customWidth="1"/>
    <col min="4365" max="4365" width="3.75" style="478" customWidth="1"/>
    <col min="4366" max="4366" width="11.125" style="478" bestFit="1" customWidth="1"/>
    <col min="4367" max="4598" width="10.625" style="478"/>
    <col min="4599" max="4606" width="0" style="478" hidden="1" customWidth="1"/>
    <col min="4607" max="4609" width="3.75" style="478" customWidth="1"/>
    <col min="4610" max="4610" width="12.75" style="478" customWidth="1"/>
    <col min="4611" max="4611" width="47.375" style="478" customWidth="1"/>
    <col min="4612" max="4612" width="0" style="478" hidden="1" customWidth="1"/>
    <col min="4613" max="4613" width="24.75" style="478" customWidth="1"/>
    <col min="4614" max="4614" width="14.75" style="478" customWidth="1"/>
    <col min="4615" max="4616" width="15.75" style="478" customWidth="1"/>
    <col min="4617" max="4617" width="11.75" style="478" customWidth="1"/>
    <col min="4618" max="4618" width="6.375" style="478" bestFit="1" customWidth="1"/>
    <col min="4619" max="4619" width="11.75" style="478" customWidth="1"/>
    <col min="4620" max="4620" width="0" style="478" hidden="1" customWidth="1"/>
    <col min="4621" max="4621" width="3.75" style="478" customWidth="1"/>
    <col min="4622" max="4622" width="11.125" style="478" bestFit="1" customWidth="1"/>
    <col min="4623" max="4854" width="10.625" style="478"/>
    <col min="4855" max="4862" width="0" style="478" hidden="1" customWidth="1"/>
    <col min="4863" max="4865" width="3.75" style="478" customWidth="1"/>
    <col min="4866" max="4866" width="12.75" style="478" customWidth="1"/>
    <col min="4867" max="4867" width="47.375" style="478" customWidth="1"/>
    <col min="4868" max="4868" width="0" style="478" hidden="1" customWidth="1"/>
    <col min="4869" max="4869" width="24.75" style="478" customWidth="1"/>
    <col min="4870" max="4870" width="14.75" style="478" customWidth="1"/>
    <col min="4871" max="4872" width="15.75" style="478" customWidth="1"/>
    <col min="4873" max="4873" width="11.75" style="478" customWidth="1"/>
    <col min="4874" max="4874" width="6.375" style="478" bestFit="1" customWidth="1"/>
    <col min="4875" max="4875" width="11.75" style="478" customWidth="1"/>
    <col min="4876" max="4876" width="0" style="478" hidden="1" customWidth="1"/>
    <col min="4877" max="4877" width="3.75" style="478" customWidth="1"/>
    <col min="4878" max="4878" width="11.125" style="478" bestFit="1" customWidth="1"/>
    <col min="4879" max="5110" width="10.625" style="478"/>
    <col min="5111" max="5118" width="0" style="478" hidden="1" customWidth="1"/>
    <col min="5119" max="5121" width="3.75" style="478" customWidth="1"/>
    <col min="5122" max="5122" width="12.75" style="478" customWidth="1"/>
    <col min="5123" max="5123" width="47.375" style="478" customWidth="1"/>
    <col min="5124" max="5124" width="0" style="478" hidden="1" customWidth="1"/>
    <col min="5125" max="5125" width="24.75" style="478" customWidth="1"/>
    <col min="5126" max="5126" width="14.75" style="478" customWidth="1"/>
    <col min="5127" max="5128" width="15.75" style="478" customWidth="1"/>
    <col min="5129" max="5129" width="11.75" style="478" customWidth="1"/>
    <col min="5130" max="5130" width="6.375" style="478" bestFit="1" customWidth="1"/>
    <col min="5131" max="5131" width="11.75" style="478" customWidth="1"/>
    <col min="5132" max="5132" width="0" style="478" hidden="1" customWidth="1"/>
    <col min="5133" max="5133" width="3.75" style="478" customWidth="1"/>
    <col min="5134" max="5134" width="11.125" style="478" bestFit="1" customWidth="1"/>
    <col min="5135" max="5366" width="10.625" style="478"/>
    <col min="5367" max="5374" width="0" style="478" hidden="1" customWidth="1"/>
    <col min="5375" max="5377" width="3.75" style="478" customWidth="1"/>
    <col min="5378" max="5378" width="12.75" style="478" customWidth="1"/>
    <col min="5379" max="5379" width="47.375" style="478" customWidth="1"/>
    <col min="5380" max="5380" width="0" style="478" hidden="1" customWidth="1"/>
    <col min="5381" max="5381" width="24.75" style="478" customWidth="1"/>
    <col min="5382" max="5382" width="14.75" style="478" customWidth="1"/>
    <col min="5383" max="5384" width="15.75" style="478" customWidth="1"/>
    <col min="5385" max="5385" width="11.75" style="478" customWidth="1"/>
    <col min="5386" max="5386" width="6.375" style="478" bestFit="1" customWidth="1"/>
    <col min="5387" max="5387" width="11.75" style="478" customWidth="1"/>
    <col min="5388" max="5388" width="0" style="478" hidden="1" customWidth="1"/>
    <col min="5389" max="5389" width="3.75" style="478" customWidth="1"/>
    <col min="5390" max="5390" width="11.125" style="478" bestFit="1" customWidth="1"/>
    <col min="5391" max="5622" width="10.625" style="478"/>
    <col min="5623" max="5630" width="0" style="478" hidden="1" customWidth="1"/>
    <col min="5631" max="5633" width="3.75" style="478" customWidth="1"/>
    <col min="5634" max="5634" width="12.75" style="478" customWidth="1"/>
    <col min="5635" max="5635" width="47.375" style="478" customWidth="1"/>
    <col min="5636" max="5636" width="0" style="478" hidden="1" customWidth="1"/>
    <col min="5637" max="5637" width="24.75" style="478" customWidth="1"/>
    <col min="5638" max="5638" width="14.75" style="478" customWidth="1"/>
    <col min="5639" max="5640" width="15.75" style="478" customWidth="1"/>
    <col min="5641" max="5641" width="11.75" style="478" customWidth="1"/>
    <col min="5642" max="5642" width="6.375" style="478" bestFit="1" customWidth="1"/>
    <col min="5643" max="5643" width="11.75" style="478" customWidth="1"/>
    <col min="5644" max="5644" width="0" style="478" hidden="1" customWidth="1"/>
    <col min="5645" max="5645" width="3.75" style="478" customWidth="1"/>
    <col min="5646" max="5646" width="11.125" style="478" bestFit="1" customWidth="1"/>
    <col min="5647" max="5878" width="10.625" style="478"/>
    <col min="5879" max="5886" width="0" style="478" hidden="1" customWidth="1"/>
    <col min="5887" max="5889" width="3.75" style="478" customWidth="1"/>
    <col min="5890" max="5890" width="12.75" style="478" customWidth="1"/>
    <col min="5891" max="5891" width="47.375" style="478" customWidth="1"/>
    <col min="5892" max="5892" width="0" style="478" hidden="1" customWidth="1"/>
    <col min="5893" max="5893" width="24.75" style="478" customWidth="1"/>
    <col min="5894" max="5894" width="14.75" style="478" customWidth="1"/>
    <col min="5895" max="5896" width="15.75" style="478" customWidth="1"/>
    <col min="5897" max="5897" width="11.75" style="478" customWidth="1"/>
    <col min="5898" max="5898" width="6.375" style="478" bestFit="1" customWidth="1"/>
    <col min="5899" max="5899" width="11.75" style="478" customWidth="1"/>
    <col min="5900" max="5900" width="0" style="478" hidden="1" customWidth="1"/>
    <col min="5901" max="5901" width="3.75" style="478" customWidth="1"/>
    <col min="5902" max="5902" width="11.125" style="478" bestFit="1" customWidth="1"/>
    <col min="5903" max="6134" width="10.625" style="478"/>
    <col min="6135" max="6142" width="0" style="478" hidden="1" customWidth="1"/>
    <col min="6143" max="6145" width="3.75" style="478" customWidth="1"/>
    <col min="6146" max="6146" width="12.75" style="478" customWidth="1"/>
    <col min="6147" max="6147" width="47.375" style="478" customWidth="1"/>
    <col min="6148" max="6148" width="0" style="478" hidden="1" customWidth="1"/>
    <col min="6149" max="6149" width="24.75" style="478" customWidth="1"/>
    <col min="6150" max="6150" width="14.75" style="478" customWidth="1"/>
    <col min="6151" max="6152" width="15.75" style="478" customWidth="1"/>
    <col min="6153" max="6153" width="11.75" style="478" customWidth="1"/>
    <col min="6154" max="6154" width="6.375" style="478" bestFit="1" customWidth="1"/>
    <col min="6155" max="6155" width="11.75" style="478" customWidth="1"/>
    <col min="6156" max="6156" width="0" style="478" hidden="1" customWidth="1"/>
    <col min="6157" max="6157" width="3.75" style="478" customWidth="1"/>
    <col min="6158" max="6158" width="11.125" style="478" bestFit="1" customWidth="1"/>
    <col min="6159" max="6390" width="10.625" style="478"/>
    <col min="6391" max="6398" width="0" style="478" hidden="1" customWidth="1"/>
    <col min="6399" max="6401" width="3.75" style="478" customWidth="1"/>
    <col min="6402" max="6402" width="12.75" style="478" customWidth="1"/>
    <col min="6403" max="6403" width="47.375" style="478" customWidth="1"/>
    <col min="6404" max="6404" width="0" style="478" hidden="1" customWidth="1"/>
    <col min="6405" max="6405" width="24.75" style="478" customWidth="1"/>
    <col min="6406" max="6406" width="14.75" style="478" customWidth="1"/>
    <col min="6407" max="6408" width="15.75" style="478" customWidth="1"/>
    <col min="6409" max="6409" width="11.75" style="478" customWidth="1"/>
    <col min="6410" max="6410" width="6.375" style="478" bestFit="1" customWidth="1"/>
    <col min="6411" max="6411" width="11.75" style="478" customWidth="1"/>
    <col min="6412" max="6412" width="0" style="478" hidden="1" customWidth="1"/>
    <col min="6413" max="6413" width="3.75" style="478" customWidth="1"/>
    <col min="6414" max="6414" width="11.125" style="478" bestFit="1" customWidth="1"/>
    <col min="6415" max="6646" width="10.625" style="478"/>
    <col min="6647" max="6654" width="0" style="478" hidden="1" customWidth="1"/>
    <col min="6655" max="6657" width="3.75" style="478" customWidth="1"/>
    <col min="6658" max="6658" width="12.75" style="478" customWidth="1"/>
    <col min="6659" max="6659" width="47.375" style="478" customWidth="1"/>
    <col min="6660" max="6660" width="0" style="478" hidden="1" customWidth="1"/>
    <col min="6661" max="6661" width="24.75" style="478" customWidth="1"/>
    <col min="6662" max="6662" width="14.75" style="478" customWidth="1"/>
    <col min="6663" max="6664" width="15.75" style="478" customWidth="1"/>
    <col min="6665" max="6665" width="11.75" style="478" customWidth="1"/>
    <col min="6666" max="6666" width="6.375" style="478" bestFit="1" customWidth="1"/>
    <col min="6667" max="6667" width="11.75" style="478" customWidth="1"/>
    <col min="6668" max="6668" width="0" style="478" hidden="1" customWidth="1"/>
    <col min="6669" max="6669" width="3.75" style="478" customWidth="1"/>
    <col min="6670" max="6670" width="11.125" style="478" bestFit="1" customWidth="1"/>
    <col min="6671" max="6902" width="10.625" style="478"/>
    <col min="6903" max="6910" width="0" style="478" hidden="1" customWidth="1"/>
    <col min="6911" max="6913" width="3.75" style="478" customWidth="1"/>
    <col min="6914" max="6914" width="12.75" style="478" customWidth="1"/>
    <col min="6915" max="6915" width="47.375" style="478" customWidth="1"/>
    <col min="6916" max="6916" width="0" style="478" hidden="1" customWidth="1"/>
    <col min="6917" max="6917" width="24.75" style="478" customWidth="1"/>
    <col min="6918" max="6918" width="14.75" style="478" customWidth="1"/>
    <col min="6919" max="6920" width="15.75" style="478" customWidth="1"/>
    <col min="6921" max="6921" width="11.75" style="478" customWidth="1"/>
    <col min="6922" max="6922" width="6.375" style="478" bestFit="1" customWidth="1"/>
    <col min="6923" max="6923" width="11.75" style="478" customWidth="1"/>
    <col min="6924" max="6924" width="0" style="478" hidden="1" customWidth="1"/>
    <col min="6925" max="6925" width="3.75" style="478" customWidth="1"/>
    <col min="6926" max="6926" width="11.125" style="478" bestFit="1" customWidth="1"/>
    <col min="6927" max="7158" width="10.625" style="478"/>
    <col min="7159" max="7166" width="0" style="478" hidden="1" customWidth="1"/>
    <col min="7167" max="7169" width="3.75" style="478" customWidth="1"/>
    <col min="7170" max="7170" width="12.75" style="478" customWidth="1"/>
    <col min="7171" max="7171" width="47.375" style="478" customWidth="1"/>
    <col min="7172" max="7172" width="0" style="478" hidden="1" customWidth="1"/>
    <col min="7173" max="7173" width="24.75" style="478" customWidth="1"/>
    <col min="7174" max="7174" width="14.75" style="478" customWidth="1"/>
    <col min="7175" max="7176" width="15.75" style="478" customWidth="1"/>
    <col min="7177" max="7177" width="11.75" style="478" customWidth="1"/>
    <col min="7178" max="7178" width="6.375" style="478" bestFit="1" customWidth="1"/>
    <col min="7179" max="7179" width="11.75" style="478" customWidth="1"/>
    <col min="7180" max="7180" width="0" style="478" hidden="1" customWidth="1"/>
    <col min="7181" max="7181" width="3.75" style="478" customWidth="1"/>
    <col min="7182" max="7182" width="11.125" style="478" bestFit="1" customWidth="1"/>
    <col min="7183" max="7414" width="10.625" style="478"/>
    <col min="7415" max="7422" width="0" style="478" hidden="1" customWidth="1"/>
    <col min="7423" max="7425" width="3.75" style="478" customWidth="1"/>
    <col min="7426" max="7426" width="12.75" style="478" customWidth="1"/>
    <col min="7427" max="7427" width="47.375" style="478" customWidth="1"/>
    <col min="7428" max="7428" width="0" style="478" hidden="1" customWidth="1"/>
    <col min="7429" max="7429" width="24.75" style="478" customWidth="1"/>
    <col min="7430" max="7430" width="14.75" style="478" customWidth="1"/>
    <col min="7431" max="7432" width="15.75" style="478" customWidth="1"/>
    <col min="7433" max="7433" width="11.75" style="478" customWidth="1"/>
    <col min="7434" max="7434" width="6.375" style="478" bestFit="1" customWidth="1"/>
    <col min="7435" max="7435" width="11.75" style="478" customWidth="1"/>
    <col min="7436" max="7436" width="0" style="478" hidden="1" customWidth="1"/>
    <col min="7437" max="7437" width="3.75" style="478" customWidth="1"/>
    <col min="7438" max="7438" width="11.125" style="478" bestFit="1" customWidth="1"/>
    <col min="7439" max="7670" width="10.625" style="478"/>
    <col min="7671" max="7678" width="0" style="478" hidden="1" customWidth="1"/>
    <col min="7679" max="7681" width="3.75" style="478" customWidth="1"/>
    <col min="7682" max="7682" width="12.75" style="478" customWidth="1"/>
    <col min="7683" max="7683" width="47.375" style="478" customWidth="1"/>
    <col min="7684" max="7684" width="0" style="478" hidden="1" customWidth="1"/>
    <col min="7685" max="7685" width="24.75" style="478" customWidth="1"/>
    <col min="7686" max="7686" width="14.75" style="478" customWidth="1"/>
    <col min="7687" max="7688" width="15.75" style="478" customWidth="1"/>
    <col min="7689" max="7689" width="11.75" style="478" customWidth="1"/>
    <col min="7690" max="7690" width="6.375" style="478" bestFit="1" customWidth="1"/>
    <col min="7691" max="7691" width="11.75" style="478" customWidth="1"/>
    <col min="7692" max="7692" width="0" style="478" hidden="1" customWidth="1"/>
    <col min="7693" max="7693" width="3.75" style="478" customWidth="1"/>
    <col min="7694" max="7694" width="11.125" style="478" bestFit="1" customWidth="1"/>
    <col min="7695" max="7926" width="10.625" style="478"/>
    <col min="7927" max="7934" width="0" style="478" hidden="1" customWidth="1"/>
    <col min="7935" max="7937" width="3.75" style="478" customWidth="1"/>
    <col min="7938" max="7938" width="12.75" style="478" customWidth="1"/>
    <col min="7939" max="7939" width="47.375" style="478" customWidth="1"/>
    <col min="7940" max="7940" width="0" style="478" hidden="1" customWidth="1"/>
    <col min="7941" max="7941" width="24.75" style="478" customWidth="1"/>
    <col min="7942" max="7942" width="14.75" style="478" customWidth="1"/>
    <col min="7943" max="7944" width="15.75" style="478" customWidth="1"/>
    <col min="7945" max="7945" width="11.75" style="478" customWidth="1"/>
    <col min="7946" max="7946" width="6.375" style="478" bestFit="1" customWidth="1"/>
    <col min="7947" max="7947" width="11.75" style="478" customWidth="1"/>
    <col min="7948" max="7948" width="0" style="478" hidden="1" customWidth="1"/>
    <col min="7949" max="7949" width="3.75" style="478" customWidth="1"/>
    <col min="7950" max="7950" width="11.125" style="478" bestFit="1" customWidth="1"/>
    <col min="7951" max="8182" width="10.625" style="478"/>
    <col min="8183" max="8190" width="0" style="478" hidden="1" customWidth="1"/>
    <col min="8191" max="8193" width="3.75" style="478" customWidth="1"/>
    <col min="8194" max="8194" width="12.75" style="478" customWidth="1"/>
    <col min="8195" max="8195" width="47.375" style="478" customWidth="1"/>
    <col min="8196" max="8196" width="0" style="478" hidden="1" customWidth="1"/>
    <col min="8197" max="8197" width="24.75" style="478" customWidth="1"/>
    <col min="8198" max="8198" width="14.75" style="478" customWidth="1"/>
    <col min="8199" max="8200" width="15.75" style="478" customWidth="1"/>
    <col min="8201" max="8201" width="11.75" style="478" customWidth="1"/>
    <col min="8202" max="8202" width="6.375" style="478" bestFit="1" customWidth="1"/>
    <col min="8203" max="8203" width="11.75" style="478" customWidth="1"/>
    <col min="8204" max="8204" width="0" style="478" hidden="1" customWidth="1"/>
    <col min="8205" max="8205" width="3.75" style="478" customWidth="1"/>
    <col min="8206" max="8206" width="11.125" style="478" bestFit="1" customWidth="1"/>
    <col min="8207" max="8438" width="10.625" style="478"/>
    <col min="8439" max="8446" width="0" style="478" hidden="1" customWidth="1"/>
    <col min="8447" max="8449" width="3.75" style="478" customWidth="1"/>
    <col min="8450" max="8450" width="12.75" style="478" customWidth="1"/>
    <col min="8451" max="8451" width="47.375" style="478" customWidth="1"/>
    <col min="8452" max="8452" width="0" style="478" hidden="1" customWidth="1"/>
    <col min="8453" max="8453" width="24.75" style="478" customWidth="1"/>
    <col min="8454" max="8454" width="14.75" style="478" customWidth="1"/>
    <col min="8455" max="8456" width="15.75" style="478" customWidth="1"/>
    <col min="8457" max="8457" width="11.75" style="478" customWidth="1"/>
    <col min="8458" max="8458" width="6.375" style="478" bestFit="1" customWidth="1"/>
    <col min="8459" max="8459" width="11.75" style="478" customWidth="1"/>
    <col min="8460" max="8460" width="0" style="478" hidden="1" customWidth="1"/>
    <col min="8461" max="8461" width="3.75" style="478" customWidth="1"/>
    <col min="8462" max="8462" width="11.125" style="478" bestFit="1" customWidth="1"/>
    <col min="8463" max="8694" width="10.625" style="478"/>
    <col min="8695" max="8702" width="0" style="478" hidden="1" customWidth="1"/>
    <col min="8703" max="8705" width="3.75" style="478" customWidth="1"/>
    <col min="8706" max="8706" width="12.75" style="478" customWidth="1"/>
    <col min="8707" max="8707" width="47.375" style="478" customWidth="1"/>
    <col min="8708" max="8708" width="0" style="478" hidden="1" customWidth="1"/>
    <col min="8709" max="8709" width="24.75" style="478" customWidth="1"/>
    <col min="8710" max="8710" width="14.75" style="478" customWidth="1"/>
    <col min="8711" max="8712" width="15.75" style="478" customWidth="1"/>
    <col min="8713" max="8713" width="11.75" style="478" customWidth="1"/>
    <col min="8714" max="8714" width="6.375" style="478" bestFit="1" customWidth="1"/>
    <col min="8715" max="8715" width="11.75" style="478" customWidth="1"/>
    <col min="8716" max="8716" width="0" style="478" hidden="1" customWidth="1"/>
    <col min="8717" max="8717" width="3.75" style="478" customWidth="1"/>
    <col min="8718" max="8718" width="11.125" style="478" bestFit="1" customWidth="1"/>
    <col min="8719" max="8950" width="10.625" style="478"/>
    <col min="8951" max="8958" width="0" style="478" hidden="1" customWidth="1"/>
    <col min="8959" max="8961" width="3.75" style="478" customWidth="1"/>
    <col min="8962" max="8962" width="12.75" style="478" customWidth="1"/>
    <col min="8963" max="8963" width="47.375" style="478" customWidth="1"/>
    <col min="8964" max="8964" width="0" style="478" hidden="1" customWidth="1"/>
    <col min="8965" max="8965" width="24.75" style="478" customWidth="1"/>
    <col min="8966" max="8966" width="14.75" style="478" customWidth="1"/>
    <col min="8967" max="8968" width="15.75" style="478" customWidth="1"/>
    <col min="8969" max="8969" width="11.75" style="478" customWidth="1"/>
    <col min="8970" max="8970" width="6.375" style="478" bestFit="1" customWidth="1"/>
    <col min="8971" max="8971" width="11.75" style="478" customWidth="1"/>
    <col min="8972" max="8972" width="0" style="478" hidden="1" customWidth="1"/>
    <col min="8973" max="8973" width="3.75" style="478" customWidth="1"/>
    <col min="8974" max="8974" width="11.125" style="478" bestFit="1" customWidth="1"/>
    <col min="8975" max="9206" width="10.625" style="478"/>
    <col min="9207" max="9214" width="0" style="478" hidden="1" customWidth="1"/>
    <col min="9215" max="9217" width="3.75" style="478" customWidth="1"/>
    <col min="9218" max="9218" width="12.75" style="478" customWidth="1"/>
    <col min="9219" max="9219" width="47.375" style="478" customWidth="1"/>
    <col min="9220" max="9220" width="0" style="478" hidden="1" customWidth="1"/>
    <col min="9221" max="9221" width="24.75" style="478" customWidth="1"/>
    <col min="9222" max="9222" width="14.75" style="478" customWidth="1"/>
    <col min="9223" max="9224" width="15.75" style="478" customWidth="1"/>
    <col min="9225" max="9225" width="11.75" style="478" customWidth="1"/>
    <col min="9226" max="9226" width="6.375" style="478" bestFit="1" customWidth="1"/>
    <col min="9227" max="9227" width="11.75" style="478" customWidth="1"/>
    <col min="9228" max="9228" width="0" style="478" hidden="1" customWidth="1"/>
    <col min="9229" max="9229" width="3.75" style="478" customWidth="1"/>
    <col min="9230" max="9230" width="11.125" style="478" bestFit="1" customWidth="1"/>
    <col min="9231" max="9462" width="10.625" style="478"/>
    <col min="9463" max="9470" width="0" style="478" hidden="1" customWidth="1"/>
    <col min="9471" max="9473" width="3.75" style="478" customWidth="1"/>
    <col min="9474" max="9474" width="12.75" style="478" customWidth="1"/>
    <col min="9475" max="9475" width="47.375" style="478" customWidth="1"/>
    <col min="9476" max="9476" width="0" style="478" hidden="1" customWidth="1"/>
    <col min="9477" max="9477" width="24.75" style="478" customWidth="1"/>
    <col min="9478" max="9478" width="14.75" style="478" customWidth="1"/>
    <col min="9479" max="9480" width="15.75" style="478" customWidth="1"/>
    <col min="9481" max="9481" width="11.75" style="478" customWidth="1"/>
    <col min="9482" max="9482" width="6.375" style="478" bestFit="1" customWidth="1"/>
    <col min="9483" max="9483" width="11.75" style="478" customWidth="1"/>
    <col min="9484" max="9484" width="0" style="478" hidden="1" customWidth="1"/>
    <col min="9485" max="9485" width="3.75" style="478" customWidth="1"/>
    <col min="9486" max="9486" width="11.125" style="478" bestFit="1" customWidth="1"/>
    <col min="9487" max="9718" width="10.625" style="478"/>
    <col min="9719" max="9726" width="0" style="478" hidden="1" customWidth="1"/>
    <col min="9727" max="9729" width="3.75" style="478" customWidth="1"/>
    <col min="9730" max="9730" width="12.75" style="478" customWidth="1"/>
    <col min="9731" max="9731" width="47.375" style="478" customWidth="1"/>
    <col min="9732" max="9732" width="0" style="478" hidden="1" customWidth="1"/>
    <col min="9733" max="9733" width="24.75" style="478" customWidth="1"/>
    <col min="9734" max="9734" width="14.75" style="478" customWidth="1"/>
    <col min="9735" max="9736" width="15.75" style="478" customWidth="1"/>
    <col min="9737" max="9737" width="11.75" style="478" customWidth="1"/>
    <col min="9738" max="9738" width="6.375" style="478" bestFit="1" customWidth="1"/>
    <col min="9739" max="9739" width="11.75" style="478" customWidth="1"/>
    <col min="9740" max="9740" width="0" style="478" hidden="1" customWidth="1"/>
    <col min="9741" max="9741" width="3.75" style="478" customWidth="1"/>
    <col min="9742" max="9742" width="11.125" style="478" bestFit="1" customWidth="1"/>
    <col min="9743" max="9974" width="10.625" style="478"/>
    <col min="9975" max="9982" width="0" style="478" hidden="1" customWidth="1"/>
    <col min="9983" max="9985" width="3.75" style="478" customWidth="1"/>
    <col min="9986" max="9986" width="12.75" style="478" customWidth="1"/>
    <col min="9987" max="9987" width="47.375" style="478" customWidth="1"/>
    <col min="9988" max="9988" width="0" style="478" hidden="1" customWidth="1"/>
    <col min="9989" max="9989" width="24.75" style="478" customWidth="1"/>
    <col min="9990" max="9990" width="14.75" style="478" customWidth="1"/>
    <col min="9991" max="9992" width="15.75" style="478" customWidth="1"/>
    <col min="9993" max="9993" width="11.75" style="478" customWidth="1"/>
    <col min="9994" max="9994" width="6.375" style="478" bestFit="1" customWidth="1"/>
    <col min="9995" max="9995" width="11.75" style="478" customWidth="1"/>
    <col min="9996" max="9996" width="0" style="478" hidden="1" customWidth="1"/>
    <col min="9997" max="9997" width="3.75" style="478" customWidth="1"/>
    <col min="9998" max="9998" width="11.125" style="478" bestFit="1" customWidth="1"/>
    <col min="9999" max="10230" width="10.625" style="478"/>
    <col min="10231" max="10238" width="0" style="478" hidden="1" customWidth="1"/>
    <col min="10239" max="10241" width="3.75" style="478" customWidth="1"/>
    <col min="10242" max="10242" width="12.75" style="478" customWidth="1"/>
    <col min="10243" max="10243" width="47.375" style="478" customWidth="1"/>
    <col min="10244" max="10244" width="0" style="478" hidden="1" customWidth="1"/>
    <col min="10245" max="10245" width="24.75" style="478" customWidth="1"/>
    <col min="10246" max="10246" width="14.75" style="478" customWidth="1"/>
    <col min="10247" max="10248" width="15.75" style="478" customWidth="1"/>
    <col min="10249" max="10249" width="11.75" style="478" customWidth="1"/>
    <col min="10250" max="10250" width="6.375" style="478" bestFit="1" customWidth="1"/>
    <col min="10251" max="10251" width="11.75" style="478" customWidth="1"/>
    <col min="10252" max="10252" width="0" style="478" hidden="1" customWidth="1"/>
    <col min="10253" max="10253" width="3.75" style="478" customWidth="1"/>
    <col min="10254" max="10254" width="11.125" style="478" bestFit="1" customWidth="1"/>
    <col min="10255" max="10486" width="10.625" style="478"/>
    <col min="10487" max="10494" width="0" style="478" hidden="1" customWidth="1"/>
    <col min="10495" max="10497" width="3.75" style="478" customWidth="1"/>
    <col min="10498" max="10498" width="12.75" style="478" customWidth="1"/>
    <col min="10499" max="10499" width="47.375" style="478" customWidth="1"/>
    <col min="10500" max="10500" width="0" style="478" hidden="1" customWidth="1"/>
    <col min="10501" max="10501" width="24.75" style="478" customWidth="1"/>
    <col min="10502" max="10502" width="14.75" style="478" customWidth="1"/>
    <col min="10503" max="10504" width="15.75" style="478" customWidth="1"/>
    <col min="10505" max="10505" width="11.75" style="478" customWidth="1"/>
    <col min="10506" max="10506" width="6.375" style="478" bestFit="1" customWidth="1"/>
    <col min="10507" max="10507" width="11.75" style="478" customWidth="1"/>
    <col min="10508" max="10508" width="0" style="478" hidden="1" customWidth="1"/>
    <col min="10509" max="10509" width="3.75" style="478" customWidth="1"/>
    <col min="10510" max="10510" width="11.125" style="478" bestFit="1" customWidth="1"/>
    <col min="10511" max="10742" width="10.625" style="478"/>
    <col min="10743" max="10750" width="0" style="478" hidden="1" customWidth="1"/>
    <col min="10751" max="10753" width="3.75" style="478" customWidth="1"/>
    <col min="10754" max="10754" width="12.75" style="478" customWidth="1"/>
    <col min="10755" max="10755" width="47.375" style="478" customWidth="1"/>
    <col min="10756" max="10756" width="0" style="478" hidden="1" customWidth="1"/>
    <col min="10757" max="10757" width="24.75" style="478" customWidth="1"/>
    <col min="10758" max="10758" width="14.75" style="478" customWidth="1"/>
    <col min="10759" max="10760" width="15.75" style="478" customWidth="1"/>
    <col min="10761" max="10761" width="11.75" style="478" customWidth="1"/>
    <col min="10762" max="10762" width="6.375" style="478" bestFit="1" customWidth="1"/>
    <col min="10763" max="10763" width="11.75" style="478" customWidth="1"/>
    <col min="10764" max="10764" width="0" style="478" hidden="1" customWidth="1"/>
    <col min="10765" max="10765" width="3.75" style="478" customWidth="1"/>
    <col min="10766" max="10766" width="11.125" style="478" bestFit="1" customWidth="1"/>
    <col min="10767" max="10998" width="10.625" style="478"/>
    <col min="10999" max="11006" width="0" style="478" hidden="1" customWidth="1"/>
    <col min="11007" max="11009" width="3.75" style="478" customWidth="1"/>
    <col min="11010" max="11010" width="12.75" style="478" customWidth="1"/>
    <col min="11011" max="11011" width="47.375" style="478" customWidth="1"/>
    <col min="11012" max="11012" width="0" style="478" hidden="1" customWidth="1"/>
    <col min="11013" max="11013" width="24.75" style="478" customWidth="1"/>
    <col min="11014" max="11014" width="14.75" style="478" customWidth="1"/>
    <col min="11015" max="11016" width="15.75" style="478" customWidth="1"/>
    <col min="11017" max="11017" width="11.75" style="478" customWidth="1"/>
    <col min="11018" max="11018" width="6.375" style="478" bestFit="1" customWidth="1"/>
    <col min="11019" max="11019" width="11.75" style="478" customWidth="1"/>
    <col min="11020" max="11020" width="0" style="478" hidden="1" customWidth="1"/>
    <col min="11021" max="11021" width="3.75" style="478" customWidth="1"/>
    <col min="11022" max="11022" width="11.125" style="478" bestFit="1" customWidth="1"/>
    <col min="11023" max="11254" width="10.625" style="478"/>
    <col min="11255" max="11262" width="0" style="478" hidden="1" customWidth="1"/>
    <col min="11263" max="11265" width="3.75" style="478" customWidth="1"/>
    <col min="11266" max="11266" width="12.75" style="478" customWidth="1"/>
    <col min="11267" max="11267" width="47.375" style="478" customWidth="1"/>
    <col min="11268" max="11268" width="0" style="478" hidden="1" customWidth="1"/>
    <col min="11269" max="11269" width="24.75" style="478" customWidth="1"/>
    <col min="11270" max="11270" width="14.75" style="478" customWidth="1"/>
    <col min="11271" max="11272" width="15.75" style="478" customWidth="1"/>
    <col min="11273" max="11273" width="11.75" style="478" customWidth="1"/>
    <col min="11274" max="11274" width="6.375" style="478" bestFit="1" customWidth="1"/>
    <col min="11275" max="11275" width="11.75" style="478" customWidth="1"/>
    <col min="11276" max="11276" width="0" style="478" hidden="1" customWidth="1"/>
    <col min="11277" max="11277" width="3.75" style="478" customWidth="1"/>
    <col min="11278" max="11278" width="11.125" style="478" bestFit="1" customWidth="1"/>
    <col min="11279" max="11510" width="10.625" style="478"/>
    <col min="11511" max="11518" width="0" style="478" hidden="1" customWidth="1"/>
    <col min="11519" max="11521" width="3.75" style="478" customWidth="1"/>
    <col min="11522" max="11522" width="12.75" style="478" customWidth="1"/>
    <col min="11523" max="11523" width="47.375" style="478" customWidth="1"/>
    <col min="11524" max="11524" width="0" style="478" hidden="1" customWidth="1"/>
    <col min="11525" max="11525" width="24.75" style="478" customWidth="1"/>
    <col min="11526" max="11526" width="14.75" style="478" customWidth="1"/>
    <col min="11527" max="11528" width="15.75" style="478" customWidth="1"/>
    <col min="11529" max="11529" width="11.75" style="478" customWidth="1"/>
    <col min="11530" max="11530" width="6.375" style="478" bestFit="1" customWidth="1"/>
    <col min="11531" max="11531" width="11.75" style="478" customWidth="1"/>
    <col min="11532" max="11532" width="0" style="478" hidden="1" customWidth="1"/>
    <col min="11533" max="11533" width="3.75" style="478" customWidth="1"/>
    <col min="11534" max="11534" width="11.125" style="478" bestFit="1" customWidth="1"/>
    <col min="11535" max="11766" width="10.625" style="478"/>
    <col min="11767" max="11774" width="0" style="478" hidden="1" customWidth="1"/>
    <col min="11775" max="11777" width="3.75" style="478" customWidth="1"/>
    <col min="11778" max="11778" width="12.75" style="478" customWidth="1"/>
    <col min="11779" max="11779" width="47.375" style="478" customWidth="1"/>
    <col min="11780" max="11780" width="0" style="478" hidden="1" customWidth="1"/>
    <col min="11781" max="11781" width="24.75" style="478" customWidth="1"/>
    <col min="11782" max="11782" width="14.75" style="478" customWidth="1"/>
    <col min="11783" max="11784" width="15.75" style="478" customWidth="1"/>
    <col min="11785" max="11785" width="11.75" style="478" customWidth="1"/>
    <col min="11786" max="11786" width="6.375" style="478" bestFit="1" customWidth="1"/>
    <col min="11787" max="11787" width="11.75" style="478" customWidth="1"/>
    <col min="11788" max="11788" width="0" style="478" hidden="1" customWidth="1"/>
    <col min="11789" max="11789" width="3.75" style="478" customWidth="1"/>
    <col min="11790" max="11790" width="11.125" style="478" bestFit="1" customWidth="1"/>
    <col min="11791" max="12022" width="10.625" style="478"/>
    <col min="12023" max="12030" width="0" style="478" hidden="1" customWidth="1"/>
    <col min="12031" max="12033" width="3.75" style="478" customWidth="1"/>
    <col min="12034" max="12034" width="12.75" style="478" customWidth="1"/>
    <col min="12035" max="12035" width="47.375" style="478" customWidth="1"/>
    <col min="12036" max="12036" width="0" style="478" hidden="1" customWidth="1"/>
    <col min="12037" max="12037" width="24.75" style="478" customWidth="1"/>
    <col min="12038" max="12038" width="14.75" style="478" customWidth="1"/>
    <col min="12039" max="12040" width="15.75" style="478" customWidth="1"/>
    <col min="12041" max="12041" width="11.75" style="478" customWidth="1"/>
    <col min="12042" max="12042" width="6.375" style="478" bestFit="1" customWidth="1"/>
    <col min="12043" max="12043" width="11.75" style="478" customWidth="1"/>
    <col min="12044" max="12044" width="0" style="478" hidden="1" customWidth="1"/>
    <col min="12045" max="12045" width="3.75" style="478" customWidth="1"/>
    <col min="12046" max="12046" width="11.125" style="478" bestFit="1" customWidth="1"/>
    <col min="12047" max="12278" width="10.625" style="478"/>
    <col min="12279" max="12286" width="0" style="478" hidden="1" customWidth="1"/>
    <col min="12287" max="12289" width="3.75" style="478" customWidth="1"/>
    <col min="12290" max="12290" width="12.75" style="478" customWidth="1"/>
    <col min="12291" max="12291" width="47.375" style="478" customWidth="1"/>
    <col min="12292" max="12292" width="0" style="478" hidden="1" customWidth="1"/>
    <col min="12293" max="12293" width="24.75" style="478" customWidth="1"/>
    <col min="12294" max="12294" width="14.75" style="478" customWidth="1"/>
    <col min="12295" max="12296" width="15.75" style="478" customWidth="1"/>
    <col min="12297" max="12297" width="11.75" style="478" customWidth="1"/>
    <col min="12298" max="12298" width="6.375" style="478" bestFit="1" customWidth="1"/>
    <col min="12299" max="12299" width="11.75" style="478" customWidth="1"/>
    <col min="12300" max="12300" width="0" style="478" hidden="1" customWidth="1"/>
    <col min="12301" max="12301" width="3.75" style="478" customWidth="1"/>
    <col min="12302" max="12302" width="11.125" style="478" bestFit="1" customWidth="1"/>
    <col min="12303" max="12534" width="10.625" style="478"/>
    <col min="12535" max="12542" width="0" style="478" hidden="1" customWidth="1"/>
    <col min="12543" max="12545" width="3.75" style="478" customWidth="1"/>
    <col min="12546" max="12546" width="12.75" style="478" customWidth="1"/>
    <col min="12547" max="12547" width="47.375" style="478" customWidth="1"/>
    <col min="12548" max="12548" width="0" style="478" hidden="1" customWidth="1"/>
    <col min="12549" max="12549" width="24.75" style="478" customWidth="1"/>
    <col min="12550" max="12550" width="14.75" style="478" customWidth="1"/>
    <col min="12551" max="12552" width="15.75" style="478" customWidth="1"/>
    <col min="12553" max="12553" width="11.75" style="478" customWidth="1"/>
    <col min="12554" max="12554" width="6.375" style="478" bestFit="1" customWidth="1"/>
    <col min="12555" max="12555" width="11.75" style="478" customWidth="1"/>
    <col min="12556" max="12556" width="0" style="478" hidden="1" customWidth="1"/>
    <col min="12557" max="12557" width="3.75" style="478" customWidth="1"/>
    <col min="12558" max="12558" width="11.125" style="478" bestFit="1" customWidth="1"/>
    <col min="12559" max="12790" width="10.625" style="478"/>
    <col min="12791" max="12798" width="0" style="478" hidden="1" customWidth="1"/>
    <col min="12799" max="12801" width="3.75" style="478" customWidth="1"/>
    <col min="12802" max="12802" width="12.75" style="478" customWidth="1"/>
    <col min="12803" max="12803" width="47.375" style="478" customWidth="1"/>
    <col min="12804" max="12804" width="0" style="478" hidden="1" customWidth="1"/>
    <col min="12805" max="12805" width="24.75" style="478" customWidth="1"/>
    <col min="12806" max="12806" width="14.75" style="478" customWidth="1"/>
    <col min="12807" max="12808" width="15.75" style="478" customWidth="1"/>
    <col min="12809" max="12809" width="11.75" style="478" customWidth="1"/>
    <col min="12810" max="12810" width="6.375" style="478" bestFit="1" customWidth="1"/>
    <col min="12811" max="12811" width="11.75" style="478" customWidth="1"/>
    <col min="12812" max="12812" width="0" style="478" hidden="1" customWidth="1"/>
    <col min="12813" max="12813" width="3.75" style="478" customWidth="1"/>
    <col min="12814" max="12814" width="11.125" style="478" bestFit="1" customWidth="1"/>
    <col min="12815" max="13046" width="10.625" style="478"/>
    <col min="13047" max="13054" width="0" style="478" hidden="1" customWidth="1"/>
    <col min="13055" max="13057" width="3.75" style="478" customWidth="1"/>
    <col min="13058" max="13058" width="12.75" style="478" customWidth="1"/>
    <col min="13059" max="13059" width="47.375" style="478" customWidth="1"/>
    <col min="13060" max="13060" width="0" style="478" hidden="1" customWidth="1"/>
    <col min="13061" max="13061" width="24.75" style="478" customWidth="1"/>
    <col min="13062" max="13062" width="14.75" style="478" customWidth="1"/>
    <col min="13063" max="13064" width="15.75" style="478" customWidth="1"/>
    <col min="13065" max="13065" width="11.75" style="478" customWidth="1"/>
    <col min="13066" max="13066" width="6.375" style="478" bestFit="1" customWidth="1"/>
    <col min="13067" max="13067" width="11.75" style="478" customWidth="1"/>
    <col min="13068" max="13068" width="0" style="478" hidden="1" customWidth="1"/>
    <col min="13069" max="13069" width="3.75" style="478" customWidth="1"/>
    <col min="13070" max="13070" width="11.125" style="478" bestFit="1" customWidth="1"/>
    <col min="13071" max="13302" width="10.625" style="478"/>
    <col min="13303" max="13310" width="0" style="478" hidden="1" customWidth="1"/>
    <col min="13311" max="13313" width="3.75" style="478" customWidth="1"/>
    <col min="13314" max="13314" width="12.75" style="478" customWidth="1"/>
    <col min="13315" max="13315" width="47.375" style="478" customWidth="1"/>
    <col min="13316" max="13316" width="0" style="478" hidden="1" customWidth="1"/>
    <col min="13317" max="13317" width="24.75" style="478" customWidth="1"/>
    <col min="13318" max="13318" width="14.75" style="478" customWidth="1"/>
    <col min="13319" max="13320" width="15.75" style="478" customWidth="1"/>
    <col min="13321" max="13321" width="11.75" style="478" customWidth="1"/>
    <col min="13322" max="13322" width="6.375" style="478" bestFit="1" customWidth="1"/>
    <col min="13323" max="13323" width="11.75" style="478" customWidth="1"/>
    <col min="13324" max="13324" width="0" style="478" hidden="1" customWidth="1"/>
    <col min="13325" max="13325" width="3.75" style="478" customWidth="1"/>
    <col min="13326" max="13326" width="11.125" style="478" bestFit="1" customWidth="1"/>
    <col min="13327" max="13558" width="10.625" style="478"/>
    <col min="13559" max="13566" width="0" style="478" hidden="1" customWidth="1"/>
    <col min="13567" max="13569" width="3.75" style="478" customWidth="1"/>
    <col min="13570" max="13570" width="12.75" style="478" customWidth="1"/>
    <col min="13571" max="13571" width="47.375" style="478" customWidth="1"/>
    <col min="13572" max="13572" width="0" style="478" hidden="1" customWidth="1"/>
    <col min="13573" max="13573" width="24.75" style="478" customWidth="1"/>
    <col min="13574" max="13574" width="14.75" style="478" customWidth="1"/>
    <col min="13575" max="13576" width="15.75" style="478" customWidth="1"/>
    <col min="13577" max="13577" width="11.75" style="478" customWidth="1"/>
    <col min="13578" max="13578" width="6.375" style="478" bestFit="1" customWidth="1"/>
    <col min="13579" max="13579" width="11.75" style="478" customWidth="1"/>
    <col min="13580" max="13580" width="0" style="478" hidden="1" customWidth="1"/>
    <col min="13581" max="13581" width="3.75" style="478" customWidth="1"/>
    <col min="13582" max="13582" width="11.125" style="478" bestFit="1" customWidth="1"/>
    <col min="13583" max="13814" width="10.625" style="478"/>
    <col min="13815" max="13822" width="0" style="478" hidden="1" customWidth="1"/>
    <col min="13823" max="13825" width="3.75" style="478" customWidth="1"/>
    <col min="13826" max="13826" width="12.75" style="478" customWidth="1"/>
    <col min="13827" max="13827" width="47.375" style="478" customWidth="1"/>
    <col min="13828" max="13828" width="0" style="478" hidden="1" customWidth="1"/>
    <col min="13829" max="13829" width="24.75" style="478" customWidth="1"/>
    <col min="13830" max="13830" width="14.75" style="478" customWidth="1"/>
    <col min="13831" max="13832" width="15.75" style="478" customWidth="1"/>
    <col min="13833" max="13833" width="11.75" style="478" customWidth="1"/>
    <col min="13834" max="13834" width="6.375" style="478" bestFit="1" customWidth="1"/>
    <col min="13835" max="13835" width="11.75" style="478" customWidth="1"/>
    <col min="13836" max="13836" width="0" style="478" hidden="1" customWidth="1"/>
    <col min="13837" max="13837" width="3.75" style="478" customWidth="1"/>
    <col min="13838" max="13838" width="11.125" style="478" bestFit="1" customWidth="1"/>
    <col min="13839" max="14070" width="10.625" style="478"/>
    <col min="14071" max="14078" width="0" style="478" hidden="1" customWidth="1"/>
    <col min="14079" max="14081" width="3.75" style="478" customWidth="1"/>
    <col min="14082" max="14082" width="12.75" style="478" customWidth="1"/>
    <col min="14083" max="14083" width="47.375" style="478" customWidth="1"/>
    <col min="14084" max="14084" width="0" style="478" hidden="1" customWidth="1"/>
    <col min="14085" max="14085" width="24.75" style="478" customWidth="1"/>
    <col min="14086" max="14086" width="14.75" style="478" customWidth="1"/>
    <col min="14087" max="14088" width="15.75" style="478" customWidth="1"/>
    <col min="14089" max="14089" width="11.75" style="478" customWidth="1"/>
    <col min="14090" max="14090" width="6.375" style="478" bestFit="1" customWidth="1"/>
    <col min="14091" max="14091" width="11.75" style="478" customWidth="1"/>
    <col min="14092" max="14092" width="0" style="478" hidden="1" customWidth="1"/>
    <col min="14093" max="14093" width="3.75" style="478" customWidth="1"/>
    <col min="14094" max="14094" width="11.125" style="478" bestFit="1" customWidth="1"/>
    <col min="14095" max="14326" width="10.625" style="478"/>
    <col min="14327" max="14334" width="0" style="478" hidden="1" customWidth="1"/>
    <col min="14335" max="14337" width="3.75" style="478" customWidth="1"/>
    <col min="14338" max="14338" width="12.75" style="478" customWidth="1"/>
    <col min="14339" max="14339" width="47.375" style="478" customWidth="1"/>
    <col min="14340" max="14340" width="0" style="478" hidden="1" customWidth="1"/>
    <col min="14341" max="14341" width="24.75" style="478" customWidth="1"/>
    <col min="14342" max="14342" width="14.75" style="478" customWidth="1"/>
    <col min="14343" max="14344" width="15.75" style="478" customWidth="1"/>
    <col min="14345" max="14345" width="11.75" style="478" customWidth="1"/>
    <col min="14346" max="14346" width="6.375" style="478" bestFit="1" customWidth="1"/>
    <col min="14347" max="14347" width="11.75" style="478" customWidth="1"/>
    <col min="14348" max="14348" width="0" style="478" hidden="1" customWidth="1"/>
    <col min="14349" max="14349" width="3.75" style="478" customWidth="1"/>
    <col min="14350" max="14350" width="11.125" style="478" bestFit="1" customWidth="1"/>
    <col min="14351" max="14582" width="10.625" style="478"/>
    <col min="14583" max="14590" width="0" style="478" hidden="1" customWidth="1"/>
    <col min="14591" max="14593" width="3.75" style="478" customWidth="1"/>
    <col min="14594" max="14594" width="12.75" style="478" customWidth="1"/>
    <col min="14595" max="14595" width="47.375" style="478" customWidth="1"/>
    <col min="14596" max="14596" width="0" style="478" hidden="1" customWidth="1"/>
    <col min="14597" max="14597" width="24.75" style="478" customWidth="1"/>
    <col min="14598" max="14598" width="14.75" style="478" customWidth="1"/>
    <col min="14599" max="14600" width="15.75" style="478" customWidth="1"/>
    <col min="14601" max="14601" width="11.75" style="478" customWidth="1"/>
    <col min="14602" max="14602" width="6.375" style="478" bestFit="1" customWidth="1"/>
    <col min="14603" max="14603" width="11.75" style="478" customWidth="1"/>
    <col min="14604" max="14604" width="0" style="478" hidden="1" customWidth="1"/>
    <col min="14605" max="14605" width="3.75" style="478" customWidth="1"/>
    <col min="14606" max="14606" width="11.125" style="478" bestFit="1" customWidth="1"/>
    <col min="14607" max="14838" width="10.625" style="478"/>
    <col min="14839" max="14846" width="0" style="478" hidden="1" customWidth="1"/>
    <col min="14847" max="14849" width="3.75" style="478" customWidth="1"/>
    <col min="14850" max="14850" width="12.75" style="478" customWidth="1"/>
    <col min="14851" max="14851" width="47.375" style="478" customWidth="1"/>
    <col min="14852" max="14852" width="0" style="478" hidden="1" customWidth="1"/>
    <col min="14853" max="14853" width="24.75" style="478" customWidth="1"/>
    <col min="14854" max="14854" width="14.75" style="478" customWidth="1"/>
    <col min="14855" max="14856" width="15.75" style="478" customWidth="1"/>
    <col min="14857" max="14857" width="11.75" style="478" customWidth="1"/>
    <col min="14858" max="14858" width="6.375" style="478" bestFit="1" customWidth="1"/>
    <col min="14859" max="14859" width="11.75" style="478" customWidth="1"/>
    <col min="14860" max="14860" width="0" style="478" hidden="1" customWidth="1"/>
    <col min="14861" max="14861" width="3.75" style="478" customWidth="1"/>
    <col min="14862" max="14862" width="11.125" style="478" bestFit="1" customWidth="1"/>
    <col min="14863" max="15094" width="10.625" style="478"/>
    <col min="15095" max="15102" width="0" style="478" hidden="1" customWidth="1"/>
    <col min="15103" max="15105" width="3.75" style="478" customWidth="1"/>
    <col min="15106" max="15106" width="12.75" style="478" customWidth="1"/>
    <col min="15107" max="15107" width="47.375" style="478" customWidth="1"/>
    <col min="15108" max="15108" width="0" style="478" hidden="1" customWidth="1"/>
    <col min="15109" max="15109" width="24.75" style="478" customWidth="1"/>
    <col min="15110" max="15110" width="14.75" style="478" customWidth="1"/>
    <col min="15111" max="15112" width="15.75" style="478" customWidth="1"/>
    <col min="15113" max="15113" width="11.75" style="478" customWidth="1"/>
    <col min="15114" max="15114" width="6.375" style="478" bestFit="1" customWidth="1"/>
    <col min="15115" max="15115" width="11.75" style="478" customWidth="1"/>
    <col min="15116" max="15116" width="0" style="478" hidden="1" customWidth="1"/>
    <col min="15117" max="15117" width="3.75" style="478" customWidth="1"/>
    <col min="15118" max="15118" width="11.125" style="478" bestFit="1" customWidth="1"/>
    <col min="15119" max="15350" width="10.625" style="478"/>
    <col min="15351" max="15358" width="0" style="478" hidden="1" customWidth="1"/>
    <col min="15359" max="15361" width="3.75" style="478" customWidth="1"/>
    <col min="15362" max="15362" width="12.75" style="478" customWidth="1"/>
    <col min="15363" max="15363" width="47.375" style="478" customWidth="1"/>
    <col min="15364" max="15364" width="0" style="478" hidden="1" customWidth="1"/>
    <col min="15365" max="15365" width="24.75" style="478" customWidth="1"/>
    <col min="15366" max="15366" width="14.75" style="478" customWidth="1"/>
    <col min="15367" max="15368" width="15.75" style="478" customWidth="1"/>
    <col min="15369" max="15369" width="11.75" style="478" customWidth="1"/>
    <col min="15370" max="15370" width="6.375" style="478" bestFit="1" customWidth="1"/>
    <col min="15371" max="15371" width="11.75" style="478" customWidth="1"/>
    <col min="15372" max="15372" width="0" style="478" hidden="1" customWidth="1"/>
    <col min="15373" max="15373" width="3.75" style="478" customWidth="1"/>
    <col min="15374" max="15374" width="11.125" style="478" bestFit="1" customWidth="1"/>
    <col min="15375" max="15606" width="10.625" style="478"/>
    <col min="15607" max="15614" width="0" style="478" hidden="1" customWidth="1"/>
    <col min="15615" max="15617" width="3.75" style="478" customWidth="1"/>
    <col min="15618" max="15618" width="12.75" style="478" customWidth="1"/>
    <col min="15619" max="15619" width="47.375" style="478" customWidth="1"/>
    <col min="15620" max="15620" width="0" style="478" hidden="1" customWidth="1"/>
    <col min="15621" max="15621" width="24.75" style="478" customWidth="1"/>
    <col min="15622" max="15622" width="14.75" style="478" customWidth="1"/>
    <col min="15623" max="15624" width="15.75" style="478" customWidth="1"/>
    <col min="15625" max="15625" width="11.75" style="478" customWidth="1"/>
    <col min="15626" max="15626" width="6.375" style="478" bestFit="1" customWidth="1"/>
    <col min="15627" max="15627" width="11.75" style="478" customWidth="1"/>
    <col min="15628" max="15628" width="0" style="478" hidden="1" customWidth="1"/>
    <col min="15629" max="15629" width="3.75" style="478" customWidth="1"/>
    <col min="15630" max="15630" width="11.125" style="478" bestFit="1" customWidth="1"/>
    <col min="15631" max="15862" width="10.625" style="478"/>
    <col min="15863" max="15870" width="0" style="478" hidden="1" customWidth="1"/>
    <col min="15871" max="15873" width="3.75" style="478" customWidth="1"/>
    <col min="15874" max="15874" width="12.75" style="478" customWidth="1"/>
    <col min="15875" max="15875" width="47.375" style="478" customWidth="1"/>
    <col min="15876" max="15876" width="0" style="478" hidden="1" customWidth="1"/>
    <col min="15877" max="15877" width="24.75" style="478" customWidth="1"/>
    <col min="15878" max="15878" width="14.75" style="478" customWidth="1"/>
    <col min="15879" max="15880" width="15.75" style="478" customWidth="1"/>
    <col min="15881" max="15881" width="11.75" style="478" customWidth="1"/>
    <col min="15882" max="15882" width="6.375" style="478" bestFit="1" customWidth="1"/>
    <col min="15883" max="15883" width="11.75" style="478" customWidth="1"/>
    <col min="15884" max="15884" width="0" style="478" hidden="1" customWidth="1"/>
    <col min="15885" max="15885" width="3.75" style="478" customWidth="1"/>
    <col min="15886" max="15886" width="11.125" style="478" bestFit="1" customWidth="1"/>
    <col min="15887" max="16118" width="10.625" style="478"/>
    <col min="16119" max="16126" width="0" style="478" hidden="1" customWidth="1"/>
    <col min="16127" max="16129" width="3.75" style="478" customWidth="1"/>
    <col min="16130" max="16130" width="12.75" style="478" customWidth="1"/>
    <col min="16131" max="16131" width="47.375" style="478" customWidth="1"/>
    <col min="16132" max="16132" width="0" style="478" hidden="1" customWidth="1"/>
    <col min="16133" max="16133" width="24.75" style="478" customWidth="1"/>
    <col min="16134" max="16134" width="14.75" style="478" customWidth="1"/>
    <col min="16135" max="16136" width="15.75" style="478" customWidth="1"/>
    <col min="16137" max="16137" width="11.75" style="478" customWidth="1"/>
    <col min="16138" max="16138" width="6.375" style="478" bestFit="1" customWidth="1"/>
    <col min="16139" max="16139" width="11.75" style="478" customWidth="1"/>
    <col min="16140" max="16140" width="0" style="478" hidden="1" customWidth="1"/>
    <col min="16141" max="16141" width="3.75" style="478" customWidth="1"/>
    <col min="16142" max="16142" width="11.125" style="478" bestFit="1" customWidth="1"/>
    <col min="16143" max="16384" width="10.6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9" t="s">
        <v>687</v>
      </c>
      <c r="M5" s="1229"/>
      <c r="N5" s="1229"/>
      <c r="O5" s="1229"/>
      <c r="P5" s="1229"/>
      <c r="Q5" s="1229"/>
      <c r="R5" s="1229"/>
      <c r="S5" s="1229"/>
      <c r="T5" s="1229"/>
      <c r="U5" s="581"/>
      <c r="V5" s="499"/>
    </row>
    <row r="6" spans="1:29" ht="3" customHeight="1">
      <c r="J6" s="483"/>
      <c r="K6" s="483"/>
      <c r="L6" s="479"/>
      <c r="M6" s="479"/>
      <c r="N6" s="479"/>
      <c r="O6" s="482"/>
      <c r="P6" s="482"/>
      <c r="Q6" s="482"/>
      <c r="R6" s="482"/>
      <c r="S6" s="482"/>
      <c r="T6" s="482"/>
      <c r="U6" s="479"/>
    </row>
    <row r="7" spans="1:29" s="493" customFormat="1" ht="22.8">
      <c r="A7" s="507"/>
      <c r="B7" s="507"/>
      <c r="C7" s="507"/>
      <c r="D7" s="507"/>
      <c r="E7" s="507"/>
      <c r="F7" s="507"/>
      <c r="G7" s="507"/>
      <c r="H7" s="507"/>
      <c r="L7" s="501"/>
      <c r="M7" s="619" t="s">
        <v>502</v>
      </c>
      <c r="N7" s="668"/>
      <c r="O7" s="1248" t="str">
        <f>IF(NameOrPr_ch="",IF(NameOrPr="","",NameOrPr),NameOrPr_ch)</f>
        <v>Департамент энергетики и тарифов Ивановской области</v>
      </c>
      <c r="P7" s="1249"/>
      <c r="Q7" s="1249"/>
      <c r="R7" s="1249"/>
      <c r="S7" s="1249"/>
      <c r="T7" s="1250"/>
      <c r="U7" s="669"/>
      <c r="Y7" s="1015"/>
      <c r="Z7" s="507"/>
      <c r="AA7" s="507"/>
      <c r="AB7" s="507"/>
      <c r="AC7" s="507"/>
    </row>
    <row r="8" spans="1:29" s="572" customFormat="1" ht="18.600000000000001">
      <c r="A8" s="592"/>
      <c r="B8" s="592"/>
      <c r="C8" s="592"/>
      <c r="D8" s="592"/>
      <c r="E8" s="592"/>
      <c r="F8" s="592"/>
      <c r="G8" s="592"/>
      <c r="H8" s="592"/>
      <c r="L8" s="501"/>
      <c r="M8" s="619" t="s">
        <v>597</v>
      </c>
      <c r="N8" s="668"/>
      <c r="O8" s="1248" t="str">
        <f>IF(datePr_ch="",IF(datePr="","",datePr),datePr_ch)</f>
        <v>03.12.2021</v>
      </c>
      <c r="P8" s="1249"/>
      <c r="Q8" s="1249"/>
      <c r="R8" s="1249"/>
      <c r="S8" s="1249"/>
      <c r="T8" s="1250"/>
      <c r="U8" s="669"/>
      <c r="Y8" s="1015"/>
      <c r="Z8" s="592"/>
      <c r="AA8" s="592"/>
      <c r="AB8" s="592"/>
      <c r="AC8" s="592"/>
    </row>
    <row r="9" spans="1:29" s="493" customFormat="1" ht="18.600000000000001">
      <c r="A9" s="507"/>
      <c r="B9" s="507"/>
      <c r="C9" s="507"/>
      <c r="D9" s="507"/>
      <c r="E9" s="507"/>
      <c r="F9" s="507"/>
      <c r="G9" s="507"/>
      <c r="H9" s="507"/>
      <c r="L9" s="554"/>
      <c r="M9" s="619" t="s">
        <v>596</v>
      </c>
      <c r="N9" s="668"/>
      <c r="O9" s="1248" t="str">
        <f>IF(numberPr_ch="",IF(numberPr="","",numberPr),numberPr_ch)</f>
        <v>54-т/8</v>
      </c>
      <c r="P9" s="1249"/>
      <c r="Q9" s="1249"/>
      <c r="R9" s="1249"/>
      <c r="S9" s="1249"/>
      <c r="T9" s="1250"/>
      <c r="U9" s="669"/>
      <c r="Y9" s="1015"/>
      <c r="Z9" s="507"/>
      <c r="AA9" s="507"/>
      <c r="AB9" s="507"/>
      <c r="AC9" s="507"/>
    </row>
    <row r="10" spans="1:29" s="493" customFormat="1" ht="18.600000000000001">
      <c r="A10" s="507"/>
      <c r="B10" s="507"/>
      <c r="C10" s="507"/>
      <c r="D10" s="507"/>
      <c r="E10" s="507"/>
      <c r="F10" s="507"/>
      <c r="G10" s="507"/>
      <c r="H10" s="507"/>
      <c r="L10" s="554"/>
      <c r="M10" s="619" t="s">
        <v>501</v>
      </c>
      <c r="N10" s="668"/>
      <c r="O10" s="1248" t="str">
        <f>IF(IstPub_ch="",IF(IstPub="","",IstPub),IstPub_ch)</f>
        <v>На сайте Департамента энергетики и тарифов Ивановской области</v>
      </c>
      <c r="P10" s="1249"/>
      <c r="Q10" s="1249"/>
      <c r="R10" s="1249"/>
      <c r="S10" s="1249"/>
      <c r="T10" s="1250"/>
      <c r="U10" s="669"/>
      <c r="Y10" s="1015"/>
      <c r="Z10" s="507"/>
      <c r="AA10" s="507"/>
      <c r="AB10" s="507"/>
      <c r="AC10" s="507"/>
    </row>
    <row r="11" spans="1:29" s="615" customFormat="1" ht="18.600000000000001"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4" hidden="1">
      <c r="A12" s="507"/>
      <c r="B12" s="507"/>
      <c r="C12" s="507"/>
      <c r="D12" s="507"/>
      <c r="E12" s="507"/>
      <c r="F12" s="507"/>
      <c r="G12" s="507"/>
      <c r="H12" s="507"/>
      <c r="L12" s="1230"/>
      <c r="M12" s="1230"/>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7"/>
      <c r="R13" s="1247"/>
      <c r="S13" s="1247"/>
      <c r="T13" s="1247"/>
      <c r="U13" s="1247"/>
      <c r="V13" s="1247"/>
    </row>
    <row r="14" spans="1:29">
      <c r="J14" s="483"/>
      <c r="K14" s="483"/>
      <c r="L14" s="1160" t="s">
        <v>454</v>
      </c>
      <c r="M14" s="1160"/>
      <c r="N14" s="1160"/>
      <c r="O14" s="1160"/>
      <c r="P14" s="1160"/>
      <c r="Q14" s="1160"/>
      <c r="R14" s="1160"/>
      <c r="S14" s="1160"/>
      <c r="T14" s="1160"/>
      <c r="U14" s="1160"/>
      <c r="V14" s="1160"/>
      <c r="W14" s="1160"/>
      <c r="X14" s="1160" t="s">
        <v>455</v>
      </c>
    </row>
    <row r="15" spans="1:29" ht="14.25" customHeight="1">
      <c r="J15" s="483"/>
      <c r="K15" s="483"/>
      <c r="L15" s="1213" t="s">
        <v>92</v>
      </c>
      <c r="M15" s="1213" t="s">
        <v>627</v>
      </c>
      <c r="N15" s="536"/>
      <c r="O15" s="1213" t="s">
        <v>628</v>
      </c>
      <c r="P15" s="1267" t="s">
        <v>629</v>
      </c>
      <c r="Q15" s="1267" t="s">
        <v>642</v>
      </c>
      <c r="R15" s="1267"/>
      <c r="S15" s="1267"/>
      <c r="T15" s="1267"/>
      <c r="U15" s="1267"/>
      <c r="V15" s="1213" t="s">
        <v>341</v>
      </c>
      <c r="W15" s="1246" t="s">
        <v>275</v>
      </c>
      <c r="X15" s="1160"/>
    </row>
    <row r="16" spans="1:29" s="525" customFormat="1" ht="25.5" customHeight="1">
      <c r="A16" s="587"/>
      <c r="B16" s="587"/>
      <c r="C16" s="587"/>
      <c r="D16" s="587"/>
      <c r="E16" s="587"/>
      <c r="F16" s="587"/>
      <c r="G16" s="593"/>
      <c r="H16" s="593"/>
      <c r="I16" s="533"/>
      <c r="J16" s="531"/>
      <c r="K16" s="531"/>
      <c r="L16" s="1213"/>
      <c r="M16" s="1213"/>
      <c r="N16" s="536"/>
      <c r="O16" s="1213"/>
      <c r="P16" s="1267"/>
      <c r="Q16" s="1267" t="s">
        <v>680</v>
      </c>
      <c r="R16" s="1267"/>
      <c r="S16" s="1256" t="s">
        <v>655</v>
      </c>
      <c r="T16" s="1256"/>
      <c r="U16" s="1256"/>
      <c r="V16" s="1213"/>
      <c r="W16" s="1246"/>
      <c r="X16" s="1160"/>
      <c r="Y16" s="1010"/>
      <c r="Z16" s="587"/>
      <c r="AA16" s="587"/>
      <c r="AB16" s="587"/>
      <c r="AC16" s="587"/>
    </row>
    <row r="17" spans="1:29" ht="14.25" customHeight="1">
      <c r="J17" s="483"/>
      <c r="K17" s="483"/>
      <c r="L17" s="1213"/>
      <c r="M17" s="1213"/>
      <c r="N17" s="536"/>
      <c r="O17" s="1213"/>
      <c r="P17" s="1267"/>
      <c r="Q17" s="536" t="s">
        <v>678</v>
      </c>
      <c r="R17" s="536" t="s">
        <v>679</v>
      </c>
      <c r="S17" s="538" t="s">
        <v>274</v>
      </c>
      <c r="T17" s="1258" t="s">
        <v>273</v>
      </c>
      <c r="U17" s="1258"/>
      <c r="V17" s="1213"/>
      <c r="W17" s="1246"/>
      <c r="X17" s="116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8">
        <f t="shared" ca="1" si="0"/>
        <v>8</v>
      </c>
      <c r="U18" s="1268"/>
      <c r="V18" s="489">
        <f ca="1">OFFSET(V18,0,-2)+1</f>
        <v>9</v>
      </c>
      <c r="W18" s="525"/>
      <c r="X18" s="489">
        <f ca="1">OFFSET(X18,0,-2)+1</f>
        <v>10</v>
      </c>
    </row>
    <row r="19" spans="1:29" ht="22.8">
      <c r="A19" s="1232">
        <v>1</v>
      </c>
      <c r="B19" s="982"/>
      <c r="C19" s="982"/>
      <c r="D19" s="982"/>
      <c r="E19" s="982"/>
      <c r="F19" s="982"/>
      <c r="G19" s="983"/>
      <c r="H19" s="983"/>
      <c r="I19" s="985"/>
      <c r="J19" s="977"/>
      <c r="K19" s="977"/>
      <c r="L19" s="595">
        <f>mergeValue(A19)</f>
        <v>1</v>
      </c>
      <c r="M19" s="643" t="s">
        <v>20</v>
      </c>
      <c r="N19" s="582"/>
      <c r="O19" s="1245"/>
      <c r="P19" s="1245"/>
      <c r="Q19" s="1245"/>
      <c r="R19" s="1245"/>
      <c r="S19" s="1245"/>
      <c r="T19" s="1245"/>
      <c r="U19" s="1245"/>
      <c r="V19" s="1245"/>
      <c r="W19" s="1245"/>
      <c r="X19" s="583" t="s">
        <v>476</v>
      </c>
    </row>
    <row r="20" spans="1:29" ht="34.200000000000003">
      <c r="A20" s="1232"/>
      <c r="B20" s="1232">
        <v>1</v>
      </c>
      <c r="C20" s="982"/>
      <c r="D20" s="982"/>
      <c r="E20" s="982"/>
      <c r="F20" s="982"/>
      <c r="G20" s="987"/>
      <c r="H20" s="984"/>
      <c r="I20" s="989"/>
      <c r="J20" s="974"/>
      <c r="K20" s="973"/>
      <c r="L20" s="595" t="str">
        <f>mergeValue(A20) &amp;"."&amp; mergeValue(B20)</f>
        <v>1.1</v>
      </c>
      <c r="M20" s="548" t="s">
        <v>16</v>
      </c>
      <c r="N20" s="582"/>
      <c r="O20" s="1245"/>
      <c r="P20" s="1245"/>
      <c r="Q20" s="1245"/>
      <c r="R20" s="1245"/>
      <c r="S20" s="1245"/>
      <c r="T20" s="1245"/>
      <c r="U20" s="1245"/>
      <c r="V20" s="1245"/>
      <c r="W20" s="1245"/>
      <c r="X20" s="583" t="s">
        <v>477</v>
      </c>
    </row>
    <row r="21" spans="1:29" ht="22.8">
      <c r="A21" s="1232"/>
      <c r="B21" s="1232"/>
      <c r="C21" s="1232">
        <v>1</v>
      </c>
      <c r="D21" s="982"/>
      <c r="E21" s="982"/>
      <c r="F21" s="982"/>
      <c r="G21" s="987"/>
      <c r="H21" s="984"/>
      <c r="I21" s="990"/>
      <c r="J21" s="974"/>
      <c r="K21" s="973"/>
      <c r="L21" s="595" t="str">
        <f>mergeValue(A21) &amp;"."&amp; mergeValue(B21)&amp;"."&amp; mergeValue(C21)</f>
        <v>1.1.1</v>
      </c>
      <c r="M21" s="549" t="s">
        <v>7</v>
      </c>
      <c r="N21" s="582"/>
      <c r="O21" s="1245"/>
      <c r="P21" s="1245"/>
      <c r="Q21" s="1245"/>
      <c r="R21" s="1245"/>
      <c r="S21" s="1245"/>
      <c r="T21" s="1245"/>
      <c r="U21" s="1245"/>
      <c r="V21" s="1245"/>
      <c r="W21" s="1245"/>
      <c r="X21" s="583" t="s">
        <v>634</v>
      </c>
    </row>
    <row r="22" spans="1:29">
      <c r="A22" s="1232"/>
      <c r="B22" s="1232"/>
      <c r="C22" s="1232"/>
      <c r="D22" s="1232">
        <v>1</v>
      </c>
      <c r="E22" s="982"/>
      <c r="F22" s="982"/>
      <c r="G22" s="987"/>
      <c r="H22" s="984"/>
      <c r="I22" s="990"/>
      <c r="J22" s="988"/>
      <c r="K22" s="973"/>
      <c r="L22" s="595" t="str">
        <f>mergeValue(A22) &amp;"."&amp; mergeValue(B22)&amp;"."&amp; mergeValue(C22)&amp;"."&amp; mergeValue(D22)</f>
        <v>1.1.1.1</v>
      </c>
      <c r="M22" s="550" t="s">
        <v>22</v>
      </c>
      <c r="N22" s="582"/>
      <c r="O22" s="1245"/>
      <c r="P22" s="1245"/>
      <c r="Q22" s="1245"/>
      <c r="R22" s="1245"/>
      <c r="S22" s="1245"/>
      <c r="T22" s="1245"/>
      <c r="U22" s="1245"/>
      <c r="V22" s="1245"/>
      <c r="W22" s="1245"/>
      <c r="X22" s="1022" t="s">
        <v>688</v>
      </c>
    </row>
    <row r="23" spans="1:29" ht="42.9" customHeight="1">
      <c r="A23" s="1232"/>
      <c r="B23" s="1232"/>
      <c r="C23" s="1232"/>
      <c r="D23" s="1232"/>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3" t="s">
        <v>689</v>
      </c>
      <c r="Y23" s="1010" t="str">
        <f>strCheckDateTwo(N23:W23)</f>
        <v/>
      </c>
    </row>
    <row r="24" spans="1:29" hidden="1">
      <c r="A24" s="1232"/>
      <c r="B24" s="1232"/>
      <c r="C24" s="1232"/>
      <c r="D24" s="1232"/>
      <c r="E24" s="982"/>
      <c r="F24" s="982"/>
      <c r="G24" s="987"/>
      <c r="H24" s="984"/>
      <c r="I24" s="990"/>
      <c r="J24" s="988"/>
      <c r="K24" s="978"/>
      <c r="L24" s="633"/>
      <c r="M24" s="563"/>
      <c r="N24" s="648"/>
      <c r="O24" s="648"/>
      <c r="P24" s="648"/>
      <c r="Q24" s="648"/>
      <c r="R24" s="586" t="str">
        <f>S23 &amp; "-" &amp; U23</f>
        <v>-</v>
      </c>
      <c r="S24" s="514"/>
      <c r="T24" s="588"/>
      <c r="U24" s="514"/>
      <c r="V24" s="648"/>
      <c r="W24" s="840"/>
      <c r="X24" s="1204"/>
    </row>
    <row r="25" spans="1:29" ht="15" customHeight="1">
      <c r="A25" s="1232"/>
      <c r="B25" s="1232"/>
      <c r="C25" s="1232"/>
      <c r="D25" s="1232"/>
      <c r="E25" s="982"/>
      <c r="F25" s="982"/>
      <c r="G25" s="987"/>
      <c r="H25" s="984"/>
      <c r="I25" s="990"/>
      <c r="J25" s="988"/>
      <c r="K25" s="978"/>
      <c r="L25" s="540"/>
      <c r="M25" s="553" t="s">
        <v>5</v>
      </c>
      <c r="N25" s="551"/>
      <c r="O25" s="547"/>
      <c r="P25" s="547"/>
      <c r="Q25" s="547"/>
      <c r="R25" s="547"/>
      <c r="S25" s="575"/>
      <c r="T25" s="566"/>
      <c r="U25" s="565"/>
      <c r="V25" s="551"/>
      <c r="W25" s="551"/>
      <c r="X25" s="1205"/>
    </row>
    <row r="26" spans="1:29" s="477" customFormat="1" ht="15" customHeight="1">
      <c r="A26" s="1232"/>
      <c r="B26" s="1232"/>
      <c r="C26" s="1232"/>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2"/>
      <c r="B27" s="1232"/>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2"/>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6" t="s">
        <v>690</v>
      </c>
      <c r="N31" s="1196"/>
      <c r="O31" s="1196"/>
      <c r="P31" s="1196"/>
      <c r="Q31" s="1196"/>
      <c r="R31" s="1196"/>
      <c r="S31" s="1196"/>
      <c r="T31" s="1196"/>
      <c r="U31" s="1196"/>
      <c r="V31" s="1196"/>
      <c r="W31" s="1196"/>
      <c r="X31" s="1196"/>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625" defaultRowHeight="13.8"/>
  <cols>
    <col min="1" max="1" width="3.75" style="215" hidden="1" customWidth="1"/>
    <col min="2" max="4" width="3.75" style="202" hidden="1" customWidth="1"/>
    <col min="5" max="5" width="3.75" style="87" customWidth="1"/>
    <col min="6" max="6" width="9.75" style="36" customWidth="1"/>
    <col min="7" max="7" width="37.75" style="36" customWidth="1"/>
    <col min="8" max="8" width="66.875" style="36" customWidth="1"/>
    <col min="9" max="9" width="115.75" style="36" customWidth="1"/>
    <col min="10" max="11" width="10.625" style="202"/>
    <col min="12" max="12" width="11.125" style="202" customWidth="1"/>
    <col min="13" max="20" width="10.625" style="202"/>
    <col min="21" max="16384" width="10.625" style="36"/>
  </cols>
  <sheetData>
    <row r="1" spans="1:20" ht="3" customHeight="1">
      <c r="A1" s="215" t="s">
        <v>210</v>
      </c>
    </row>
    <row r="2" spans="1:20" ht="22.2">
      <c r="F2" s="1197" t="s">
        <v>491</v>
      </c>
      <c r="G2" s="1198"/>
      <c r="H2" s="1199"/>
      <c r="I2" s="436"/>
    </row>
    <row r="3" spans="1:20" ht="3" customHeight="1"/>
    <row r="4" spans="1:20" s="190" customFormat="1" ht="11.4">
      <c r="A4" s="214"/>
      <c r="B4" s="214"/>
      <c r="C4" s="214"/>
      <c r="D4" s="214"/>
      <c r="F4" s="1160" t="s">
        <v>454</v>
      </c>
      <c r="G4" s="1160"/>
      <c r="H4" s="1160"/>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600000000000001">
      <c r="A7" s="214"/>
      <c r="B7" s="214"/>
      <c r="C7" s="214"/>
      <c r="D7" s="214"/>
      <c r="F7" s="335">
        <v>1</v>
      </c>
      <c r="G7" s="417" t="s">
        <v>492</v>
      </c>
      <c r="H7" s="317" t="str">
        <f>IF(dateCh="","",dateCh)</f>
        <v>14.12.2021</v>
      </c>
      <c r="I7" s="196" t="s">
        <v>493</v>
      </c>
      <c r="J7" s="334"/>
      <c r="K7" s="214"/>
      <c r="L7" s="214"/>
      <c r="M7" s="214"/>
      <c r="N7" s="214"/>
      <c r="O7" s="214"/>
      <c r="P7" s="214"/>
      <c r="Q7" s="214"/>
      <c r="R7" s="214"/>
      <c r="S7" s="214"/>
      <c r="T7" s="214"/>
    </row>
    <row r="8" spans="1:20" s="190" customFormat="1" ht="45.6">
      <c r="A8" s="1201">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8">
      <c r="A9" s="1201"/>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8">
      <c r="A10" s="1201"/>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600000000000001">
      <c r="A11" s="1201"/>
      <c r="B11" s="1201">
        <v>1</v>
      </c>
      <c r="C11" s="441"/>
      <c r="D11" s="441"/>
      <c r="F11" s="335" t="str">
        <f>"4."&amp;mergeValue(A11) &amp;"."&amp;mergeValue(B11)</f>
        <v>4.1.1</v>
      </c>
      <c r="G11" s="324" t="s">
        <v>593</v>
      </c>
      <c r="H11" s="317" t="str">
        <f>IF(region_name="","",region_name)</f>
        <v>Ивановская область</v>
      </c>
      <c r="I11" s="196" t="s">
        <v>499</v>
      </c>
      <c r="J11" s="334"/>
      <c r="K11" s="214"/>
      <c r="L11" s="214"/>
      <c r="M11" s="214"/>
      <c r="N11" s="214"/>
      <c r="O11" s="214"/>
      <c r="P11" s="214"/>
      <c r="Q11" s="214"/>
      <c r="R11" s="214"/>
      <c r="S11" s="214"/>
      <c r="T11" s="214"/>
    </row>
    <row r="12" spans="1:20" s="190" customFormat="1" ht="22.8">
      <c r="A12" s="1201"/>
      <c r="B12" s="1201"/>
      <c r="C12" s="1201">
        <v>1</v>
      </c>
      <c r="D12" s="441"/>
      <c r="F12" s="335" t="str">
        <f>"4."&amp;mergeValue(A12) &amp;"."&amp;mergeValue(B12)&amp;"."&amp;mergeValue(C12)</f>
        <v>4.1.1.1</v>
      </c>
      <c r="G12" s="341" t="s">
        <v>497</v>
      </c>
      <c r="H12" s="317" t="str">
        <f>IF(Территории!H13="","","" &amp; Территории!H13 &amp; "")</f>
        <v>Городской округ Кинешма</v>
      </c>
      <c r="I12" s="196" t="s">
        <v>500</v>
      </c>
      <c r="J12" s="334"/>
      <c r="K12" s="214"/>
      <c r="L12" s="214"/>
      <c r="M12" s="214"/>
      <c r="N12" s="214"/>
      <c r="O12" s="214"/>
      <c r="P12" s="214"/>
      <c r="Q12" s="214"/>
      <c r="R12" s="214"/>
      <c r="S12" s="214"/>
      <c r="T12" s="214"/>
    </row>
    <row r="13" spans="1:20" s="190" customFormat="1" ht="57">
      <c r="A13" s="1201"/>
      <c r="B13" s="1201"/>
      <c r="C13" s="1201"/>
      <c r="D13" s="441">
        <v>1</v>
      </c>
      <c r="F13" s="335" t="str">
        <f>"4."&amp;mergeValue(A13) &amp;"."&amp;mergeValue(B13)&amp;"."&amp;mergeValue(C13)&amp;"."&amp;mergeValue(D13)</f>
        <v>4.1.1.1.1</v>
      </c>
      <c r="G13" s="420" t="s">
        <v>498</v>
      </c>
      <c r="H13" s="317" t="str">
        <f>IF(Территории!R14="","","" &amp; Территории!R14 &amp; "")</f>
        <v>Городской округ Кинешма (24705000)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594</v>
      </c>
      <c r="H15" s="1196"/>
      <c r="I15" s="226"/>
      <c r="J15" s="327"/>
      <c r="K15" s="327"/>
      <c r="L15" s="327"/>
      <c r="M15" s="327"/>
      <c r="N15" s="327"/>
      <c r="O15" s="327"/>
      <c r="P15" s="327"/>
      <c r="Q15" s="327"/>
      <c r="R15" s="327"/>
      <c r="S15" s="327"/>
      <c r="T15" s="327"/>
    </row>
  </sheetData>
  <sheetProtection algorithmName="SHA-512" hashValue="Gbu0+5Dwc45DW2wt8b9idkZX1It+0x13b8IHcaNCO0RYcIQQNx+EH9ht9wO+hhipjOjPVoPUBkWZE+ZaXYXadQ==" saltValue="+BpoztC+2q28ApAHRESD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625" defaultRowHeight="13.8"/>
  <cols>
    <col min="1" max="1" width="9.125" style="96" hidden="1" customWidth="1"/>
    <col min="2" max="2" width="9.125" style="186" hidden="1" customWidth="1"/>
    <col min="3" max="3" width="3.75" style="87" customWidth="1"/>
    <col min="4" max="4" width="6.25" style="36" bestFit="1" customWidth="1"/>
    <col min="5" max="6" width="64.125" style="36" customWidth="1"/>
    <col min="7" max="7" width="115.75" style="36" customWidth="1"/>
    <col min="8" max="8" width="10.625" style="36"/>
    <col min="9" max="10" width="10.625" style="212"/>
    <col min="11" max="16384" width="10.625" style="36"/>
  </cols>
  <sheetData>
    <row r="1" spans="1:16" hidden="1">
      <c r="M1" s="412"/>
      <c r="N1" s="412"/>
      <c r="P1" s="412"/>
    </row>
    <row r="2" spans="1:16" hidden="1"/>
    <row r="3" spans="1:16" hidden="1"/>
    <row r="4" spans="1:16" ht="3" customHeight="1">
      <c r="C4" s="86"/>
      <c r="D4" s="37"/>
      <c r="E4" s="37"/>
      <c r="F4" s="38"/>
      <c r="G4" s="38"/>
    </row>
    <row r="5" spans="1:16" ht="22.2">
      <c r="C5" s="86"/>
      <c r="D5" s="1229" t="s">
        <v>731</v>
      </c>
      <c r="E5" s="1229"/>
      <c r="F5" s="1229"/>
      <c r="G5" s="438"/>
    </row>
    <row r="6" spans="1:16" ht="3" customHeight="1">
      <c r="C6" s="86"/>
      <c r="D6" s="37"/>
      <c r="E6" s="84"/>
      <c r="F6" s="83"/>
      <c r="G6" s="286"/>
    </row>
    <row r="7" spans="1:16">
      <c r="C7" s="86"/>
      <c r="D7" s="1213" t="s">
        <v>454</v>
      </c>
      <c r="E7" s="1213"/>
      <c r="F7" s="1213"/>
      <c r="G7" s="1273" t="s">
        <v>455</v>
      </c>
    </row>
    <row r="8" spans="1:16" ht="22.8">
      <c r="C8" s="86"/>
      <c r="D8" s="103" t="s">
        <v>92</v>
      </c>
      <c r="E8" s="113" t="s">
        <v>457</v>
      </c>
      <c r="F8" s="113" t="s">
        <v>456</v>
      </c>
      <c r="G8" s="1273"/>
    </row>
    <row r="9" spans="1:16" ht="12" customHeight="1">
      <c r="C9" s="86"/>
      <c r="D9" s="42" t="s">
        <v>93</v>
      </c>
      <c r="E9" s="42" t="s">
        <v>49</v>
      </c>
      <c r="F9" s="42" t="s">
        <v>50</v>
      </c>
      <c r="G9" s="42" t="s">
        <v>51</v>
      </c>
    </row>
    <row r="10" spans="1:16" ht="34.200000000000003">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3" t="s">
        <v>598</v>
      </c>
    </row>
    <row r="13" spans="1:16" ht="15" customHeight="1">
      <c r="A13" s="285"/>
      <c r="C13" s="86"/>
      <c r="D13" s="114"/>
      <c r="E13" s="301" t="s">
        <v>328</v>
      </c>
      <c r="F13" s="298"/>
      <c r="G13" s="1205"/>
    </row>
    <row r="14" spans="1:16">
      <c r="A14" s="285"/>
      <c r="C14" s="86"/>
      <c r="D14" s="187" t="s">
        <v>329</v>
      </c>
      <c r="E14" s="287" t="s">
        <v>695</v>
      </c>
      <c r="F14" s="295" t="s">
        <v>458</v>
      </c>
      <c r="G14" s="791"/>
    </row>
    <row r="15" spans="1:16" ht="42.9" customHeight="1">
      <c r="A15" s="285"/>
      <c r="C15" s="86"/>
      <c r="D15" s="187" t="s">
        <v>443</v>
      </c>
      <c r="E15" s="1121"/>
      <c r="F15" s="1122"/>
      <c r="G15" s="1203" t="s">
        <v>696</v>
      </c>
    </row>
    <row r="16" spans="1:16" s="801" customFormat="1" ht="15" customHeight="1">
      <c r="A16" s="805"/>
      <c r="B16" s="186"/>
      <c r="C16" s="688"/>
      <c r="D16" s="826"/>
      <c r="E16" s="829" t="s">
        <v>328</v>
      </c>
      <c r="F16" s="792"/>
      <c r="G16" s="1205"/>
      <c r="I16" s="831"/>
      <c r="J16" s="831"/>
    </row>
    <row r="17" spans="1:16" s="801" customFormat="1">
      <c r="A17" s="805"/>
      <c r="B17" s="186"/>
      <c r="C17" s="688"/>
      <c r="D17" s="187" t="s">
        <v>734</v>
      </c>
      <c r="E17" s="784" t="s">
        <v>736</v>
      </c>
      <c r="F17" s="295" t="s">
        <v>458</v>
      </c>
      <c r="G17" s="791"/>
      <c r="I17" s="831"/>
      <c r="J17" s="831"/>
    </row>
    <row r="18" spans="1:16" s="801" customFormat="1" ht="18.600000000000001"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algorithmName="SHA-512" hashValue="y/6JUvwiWWOXDt0qoxbZ/Bbz1kbao/6PuPh4R44Uzr+9nk9w/1MTYDxasWn9L/49ZR4cNl/DB4mH1M1tVYwBRw==" saltValue="Mo+nZCx9LrLOVMmSt1WeCA=="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625" defaultRowHeight="13.8"/>
  <cols>
    <col min="1" max="1" width="9.125" style="96" hidden="1" customWidth="1"/>
    <col min="2" max="2" width="9.125" style="186" hidden="1" customWidth="1"/>
    <col min="3" max="3" width="3.75" style="87" customWidth="1"/>
    <col min="4" max="4" width="6.25" style="36" bestFit="1" customWidth="1"/>
    <col min="5" max="5" width="63.375" style="36" customWidth="1"/>
    <col min="6" max="6" width="1.75" style="36" hidden="1" customWidth="1"/>
    <col min="7" max="8" width="35.75" style="36" customWidth="1"/>
    <col min="9" max="9" width="91.625" style="36" customWidth="1"/>
    <col min="10" max="10" width="10.625" style="36"/>
    <col min="11" max="12" width="10.625" style="212"/>
    <col min="13" max="16384" width="10.625" style="36"/>
  </cols>
  <sheetData>
    <row r="1" spans="1:9" hidden="1"/>
    <row r="2" spans="1:9" hidden="1"/>
    <row r="3" spans="1:9" hidden="1"/>
    <row r="4" spans="1:9" ht="3" customHeight="1">
      <c r="C4" s="86"/>
      <c r="D4" s="37"/>
      <c r="E4" s="37"/>
      <c r="F4" s="37"/>
      <c r="G4" s="37"/>
      <c r="H4" s="38"/>
      <c r="I4" s="38"/>
    </row>
    <row r="5" spans="1:9" ht="26.1" customHeight="1">
      <c r="C5" s="86"/>
      <c r="D5" s="1229" t="s">
        <v>697</v>
      </c>
      <c r="E5" s="1229"/>
      <c r="F5" s="1229"/>
      <c r="G5" s="1229"/>
      <c r="H5" s="1229"/>
      <c r="I5" s="336"/>
    </row>
    <row r="6" spans="1:9" ht="3" customHeight="1">
      <c r="C6" s="86"/>
      <c r="D6" s="37"/>
      <c r="E6" s="84"/>
      <c r="F6" s="84"/>
      <c r="G6" s="84"/>
      <c r="H6" s="83"/>
      <c r="I6" s="286"/>
    </row>
    <row r="7" spans="1:9" ht="21" customHeight="1">
      <c r="C7" s="86"/>
      <c r="D7" s="1213" t="s">
        <v>454</v>
      </c>
      <c r="E7" s="1213"/>
      <c r="F7" s="1213"/>
      <c r="G7" s="1213"/>
      <c r="H7" s="1213"/>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c r="H11" s="295" t="s">
        <v>458</v>
      </c>
      <c r="I11" s="196" t="s">
        <v>461</v>
      </c>
    </row>
    <row r="12" spans="1:9" ht="57">
      <c r="A12" s="285"/>
      <c r="C12" s="86"/>
      <c r="D12" s="187" t="s">
        <v>329</v>
      </c>
      <c r="E12" s="287" t="s">
        <v>462</v>
      </c>
      <c r="F12" s="295"/>
      <c r="G12" s="414"/>
      <c r="H12" s="314"/>
      <c r="I12" s="415" t="s">
        <v>698</v>
      </c>
    </row>
    <row r="13" spans="1:9" ht="22.8">
      <c r="A13" s="285"/>
      <c r="B13" s="186">
        <v>3</v>
      </c>
      <c r="C13" s="86"/>
      <c r="D13" s="187">
        <v>2</v>
      </c>
      <c r="E13" s="352" t="s">
        <v>699</v>
      </c>
      <c r="F13" s="295"/>
      <c r="G13" s="295" t="s">
        <v>458</v>
      </c>
      <c r="H13" s="314"/>
      <c r="I13" s="416" t="s">
        <v>463</v>
      </c>
    </row>
    <row r="14" spans="1:9" ht="39" customHeight="1">
      <c r="A14" s="285"/>
      <c r="C14" s="86"/>
      <c r="D14" s="187">
        <v>3</v>
      </c>
      <c r="E14" s="1274" t="s">
        <v>700</v>
      </c>
      <c r="F14" s="1274"/>
      <c r="G14" s="1274"/>
      <c r="H14" s="1274"/>
      <c r="I14" s="413"/>
    </row>
    <row r="15" spans="1:9" ht="20.100000000000001" customHeight="1">
      <c r="A15" s="285"/>
      <c r="C15" s="86"/>
      <c r="D15" s="187" t="s">
        <v>444</v>
      </c>
      <c r="E15" s="296"/>
      <c r="F15" s="295"/>
      <c r="G15" s="295" t="s">
        <v>458</v>
      </c>
      <c r="H15" s="314"/>
      <c r="I15" s="1203" t="s">
        <v>701</v>
      </c>
    </row>
    <row r="16" spans="1:9" ht="15" customHeight="1">
      <c r="A16" s="285"/>
      <c r="C16" s="86"/>
      <c r="D16" s="114"/>
      <c r="E16" s="300" t="s">
        <v>328</v>
      </c>
      <c r="F16" s="301"/>
      <c r="G16" s="301"/>
      <c r="H16" s="298"/>
      <c r="I16" s="1205"/>
    </row>
    <row r="17" spans="1:12" ht="69" customHeight="1">
      <c r="A17" s="285"/>
      <c r="B17" s="186">
        <v>3</v>
      </c>
      <c r="C17" s="86"/>
      <c r="D17" s="187">
        <v>4</v>
      </c>
      <c r="E17" s="1274" t="s">
        <v>702</v>
      </c>
      <c r="F17" s="1274"/>
      <c r="G17" s="1274"/>
      <c r="H17" s="1274"/>
      <c r="I17" s="413"/>
    </row>
    <row r="18" spans="1:12" ht="20.100000000000001" customHeight="1">
      <c r="A18" s="285"/>
      <c r="C18" s="86"/>
      <c r="D18" s="187" t="s">
        <v>445</v>
      </c>
      <c r="E18" s="302" t="s">
        <v>464</v>
      </c>
      <c r="F18" s="295"/>
      <c r="G18" s="414"/>
      <c r="H18" s="295" t="s">
        <v>458</v>
      </c>
      <c r="I18" s="1203" t="s">
        <v>481</v>
      </c>
    </row>
    <row r="19" spans="1:12" ht="15" customHeight="1">
      <c r="A19" s="285"/>
      <c r="C19" s="86"/>
      <c r="D19" s="114"/>
      <c r="E19" s="300" t="s">
        <v>328</v>
      </c>
      <c r="F19" s="301"/>
      <c r="G19" s="301"/>
      <c r="H19" s="298"/>
      <c r="I19" s="1205"/>
    </row>
    <row r="20" spans="1:12" ht="30" customHeight="1">
      <c r="A20" s="285"/>
      <c r="B20" s="186">
        <v>3</v>
      </c>
      <c r="C20" s="86"/>
      <c r="D20" s="187">
        <v>5</v>
      </c>
      <c r="E20" s="1274" t="s">
        <v>703</v>
      </c>
      <c r="F20" s="1274"/>
      <c r="G20" s="1274"/>
      <c r="H20" s="1274"/>
      <c r="I20" s="413"/>
    </row>
    <row r="21" spans="1:12" ht="26.1" customHeight="1">
      <c r="A21" s="285"/>
      <c r="C21" s="86"/>
      <c r="D21" s="187" t="s">
        <v>446</v>
      </c>
      <c r="E21" s="1276" t="s">
        <v>704</v>
      </c>
      <c r="F21" s="1276"/>
      <c r="G21" s="1276"/>
      <c r="H21" s="1276"/>
      <c r="I21" s="413"/>
    </row>
    <row r="22" spans="1:12" ht="32.1" customHeight="1">
      <c r="A22" s="285"/>
      <c r="C22" s="86"/>
      <c r="D22" s="187" t="s">
        <v>447</v>
      </c>
      <c r="E22" s="303" t="s">
        <v>465</v>
      </c>
      <c r="F22" s="295"/>
      <c r="G22" s="414"/>
      <c r="H22" s="295" t="s">
        <v>458</v>
      </c>
      <c r="I22" s="1203" t="s">
        <v>705</v>
      </c>
    </row>
    <row r="23" spans="1:12" ht="15" customHeight="1">
      <c r="A23" s="285"/>
      <c r="C23" s="86"/>
      <c r="D23" s="114"/>
      <c r="E23" s="301" t="s">
        <v>328</v>
      </c>
      <c r="F23" s="297"/>
      <c r="G23" s="297"/>
      <c r="H23" s="298"/>
      <c r="I23" s="1205"/>
    </row>
    <row r="24" spans="1:12" ht="14.25" customHeight="1">
      <c r="A24" s="285"/>
      <c r="C24" s="86"/>
      <c r="D24" s="187" t="s">
        <v>448</v>
      </c>
      <c r="E24" s="1276" t="s">
        <v>706</v>
      </c>
      <c r="F24" s="1276"/>
      <c r="G24" s="1276"/>
      <c r="H24" s="1276"/>
      <c r="I24" s="413"/>
    </row>
    <row r="25" spans="1:12" ht="54.9" customHeight="1">
      <c r="A25" s="285"/>
      <c r="C25" s="86"/>
      <c r="D25" s="187" t="s">
        <v>449</v>
      </c>
      <c r="E25" s="303" t="s">
        <v>467</v>
      </c>
      <c r="F25" s="295"/>
      <c r="G25" s="414"/>
      <c r="H25" s="295" t="s">
        <v>458</v>
      </c>
      <c r="I25" s="1202" t="s">
        <v>599</v>
      </c>
    </row>
    <row r="26" spans="1:12" ht="15" customHeight="1">
      <c r="A26" s="285"/>
      <c r="C26" s="86"/>
      <c r="D26" s="114"/>
      <c r="E26" s="301" t="s">
        <v>328</v>
      </c>
      <c r="F26" s="297"/>
      <c r="G26" s="297"/>
      <c r="H26" s="298"/>
      <c r="I26" s="1202"/>
    </row>
    <row r="27" spans="1:12" ht="26.1" customHeight="1">
      <c r="A27" s="285"/>
      <c r="C27" s="86"/>
      <c r="D27" s="187" t="s">
        <v>450</v>
      </c>
      <c r="E27" s="1276" t="s">
        <v>707</v>
      </c>
      <c r="F27" s="1276"/>
      <c r="G27" s="1276"/>
      <c r="H27" s="1276"/>
      <c r="I27" s="413"/>
    </row>
    <row r="28" spans="1:12" ht="32.1" customHeight="1">
      <c r="A28" s="285"/>
      <c r="C28" s="86"/>
      <c r="D28" s="187" t="s">
        <v>451</v>
      </c>
      <c r="E28" s="303" t="s">
        <v>466</v>
      </c>
      <c r="F28" s="295"/>
      <c r="G28" s="306"/>
      <c r="H28" s="295" t="s">
        <v>458</v>
      </c>
      <c r="I28" s="1203" t="s">
        <v>708</v>
      </c>
      <c r="L28" s="212" t="s">
        <v>576</v>
      </c>
    </row>
    <row r="29" spans="1:12" ht="15" customHeight="1">
      <c r="A29" s="285"/>
      <c r="C29" s="86"/>
      <c r="D29" s="114"/>
      <c r="E29" s="301" t="s">
        <v>328</v>
      </c>
      <c r="F29" s="297"/>
      <c r="G29" s="297"/>
      <c r="H29" s="298"/>
      <c r="I29" s="1205"/>
    </row>
    <row r="30" spans="1:12" ht="49.5" customHeight="1">
      <c r="A30" s="285"/>
      <c r="B30" s="186">
        <v>3</v>
      </c>
      <c r="C30" s="86"/>
      <c r="D30" s="187" t="s">
        <v>69</v>
      </c>
      <c r="E30" s="1274" t="s">
        <v>710</v>
      </c>
      <c r="F30" s="1274"/>
      <c r="G30" s="1274"/>
      <c r="H30" s="1274"/>
      <c r="I30" s="413"/>
    </row>
    <row r="31" spans="1:12" ht="20.100000000000001" customHeight="1">
      <c r="A31" s="285"/>
      <c r="C31" s="86"/>
      <c r="D31" s="187" t="s">
        <v>452</v>
      </c>
      <c r="E31" s="296"/>
      <c r="F31" s="295"/>
      <c r="G31" s="295" t="s">
        <v>458</v>
      </c>
      <c r="H31" s="314"/>
      <c r="I31" s="1203" t="s">
        <v>480</v>
      </c>
    </row>
    <row r="32" spans="1:12" ht="15" customHeight="1">
      <c r="A32" s="285"/>
      <c r="C32" s="86"/>
      <c r="D32" s="114"/>
      <c r="E32" s="300" t="s">
        <v>328</v>
      </c>
      <c r="F32" s="297"/>
      <c r="G32" s="297"/>
      <c r="H32" s="298"/>
      <c r="I32" s="1205"/>
    </row>
    <row r="33" spans="1:12" s="174" customFormat="1" ht="3" customHeight="1">
      <c r="A33" s="285"/>
      <c r="K33" s="290"/>
      <c r="L33" s="290"/>
    </row>
    <row r="34" spans="1:12" ht="24.75" customHeight="1">
      <c r="D34" s="299">
        <v>1</v>
      </c>
      <c r="E34" s="1196" t="s">
        <v>709</v>
      </c>
      <c r="F34" s="1196"/>
      <c r="G34" s="1196"/>
      <c r="H34" s="1196"/>
      <c r="I34" s="1196"/>
    </row>
  </sheetData>
  <sheetProtection algorithmName="SHA-512" hashValue="8rMKIaKlD4ULVRKQTnnuJPNyysxQv/0Vn2ekJrcCFgE1/TUzizW8N/bLrFTeef32UWFya+U7uMzkpLQ8yIYlnQ==" saltValue="erk+NLMPu/Qixw639seW2g=="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25" defaultRowHeight="13.8"/>
  <cols>
    <col min="1" max="1" width="9.125" style="128" hidden="1" customWidth="1"/>
    <col min="2" max="2" width="9.125" style="129" hidden="1" customWidth="1"/>
    <col min="3" max="3" width="3.75" style="130" customWidth="1"/>
    <col min="4" max="4" width="7" style="131" bestFit="1" customWidth="1"/>
    <col min="5" max="5" width="11.25" style="131" customWidth="1"/>
    <col min="6" max="6" width="41" style="131" customWidth="1"/>
    <col min="7" max="7" width="18" style="131" customWidth="1"/>
    <col min="8" max="8" width="13.125" style="131" customWidth="1"/>
    <col min="9" max="9" width="11.375" style="131" customWidth="1"/>
    <col min="10" max="10" width="42.125" style="131" customWidth="1"/>
    <col min="11" max="11" width="115.75" style="131" customWidth="1"/>
    <col min="12" max="12" width="3.75" style="131" customWidth="1"/>
    <col min="13" max="16384" width="9.125" style="131"/>
  </cols>
  <sheetData>
    <row r="1" spans="1:14" hidden="1"/>
    <row r="2" spans="1:14" hidden="1"/>
    <row r="3" spans="1:14" hidden="1"/>
    <row r="4" spans="1:14" ht="3" customHeight="1"/>
    <row r="5" spans="1:14" s="36" customFormat="1" ht="22.2">
      <c r="A5" s="125"/>
      <c r="C5" s="47"/>
      <c r="D5" s="1277" t="s">
        <v>478</v>
      </c>
      <c r="E5" s="1277"/>
      <c r="F5" s="1277"/>
      <c r="G5" s="1277"/>
      <c r="H5" s="1277"/>
      <c r="I5" s="1277"/>
      <c r="J5" s="127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8">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 customHeight="1">
      <c r="A12" s="185" t="s">
        <v>50</v>
      </c>
      <c r="B12" s="135" t="s">
        <v>253</v>
      </c>
      <c r="C12" s="136"/>
      <c r="D12" s="138" t="s">
        <v>93</v>
      </c>
      <c r="E12" s="448"/>
      <c r="F12" s="1088"/>
      <c r="G12" s="1088"/>
      <c r="H12" s="1088"/>
      <c r="I12" s="1101"/>
      <c r="J12" s="1092"/>
      <c r="K12" s="1203"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5"/>
    </row>
    <row r="14" spans="1:14" ht="3" customHeight="1">
      <c r="A14" s="131"/>
      <c r="B14" s="131"/>
      <c r="C14" s="131"/>
    </row>
    <row r="15" spans="1:14" ht="27.75" customHeight="1">
      <c r="E15" s="1278" t="s">
        <v>595</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ColWidth="9.125" defaultRowHeight="13.8"/>
  <cols>
    <col min="1" max="2" width="9.125" style="13" hidden="1" customWidth="1"/>
    <col min="3" max="3" width="3.75" style="49" bestFit="1" customWidth="1"/>
    <col min="4" max="4" width="6.25" style="13" bestFit="1" customWidth="1"/>
    <col min="5" max="5" width="94.875" style="13" customWidth="1"/>
    <col min="6" max="16384" width="9.125" style="13"/>
  </cols>
  <sheetData>
    <row r="1" spans="3:9" hidden="1"/>
    <row r="2" spans="3:9" hidden="1"/>
    <row r="3" spans="3:9" hidden="1"/>
    <row r="4" spans="3:9" hidden="1"/>
    <row r="5" spans="3:9" hidden="1"/>
    <row r="6" spans="3:9" ht="3" customHeight="1">
      <c r="C6" s="50"/>
      <c r="D6" s="14"/>
      <c r="E6" s="14"/>
    </row>
    <row r="7" spans="3:9" ht="22.2">
      <c r="C7" s="50"/>
      <c r="D7" s="1155" t="s">
        <v>314</v>
      </c>
      <c r="E7" s="1157"/>
      <c r="F7" s="439"/>
    </row>
    <row r="8" spans="3:9" ht="3" customHeight="1">
      <c r="C8" s="50"/>
      <c r="D8" s="14"/>
      <c r="E8" s="14"/>
    </row>
    <row r="9" spans="3:9" ht="15.9"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625" defaultRowHeight="13.8"/>
  <cols>
    <col min="1" max="1" width="3.75" style="1016" hidden="1" customWidth="1"/>
    <col min="2" max="4" width="3.75" style="1010" hidden="1" customWidth="1"/>
    <col min="5" max="5" width="3.75" style="811" customWidth="1"/>
    <col min="6" max="6" width="9.75" style="1063" customWidth="1"/>
    <col min="7" max="7" width="37.75" style="1063" customWidth="1"/>
    <col min="8" max="8" width="66.875" style="1063" customWidth="1"/>
    <col min="9" max="9" width="115.75" style="1063" customWidth="1"/>
    <col min="10" max="11" width="10.625" style="1010"/>
    <col min="12" max="12" width="11.125" style="1010" customWidth="1"/>
    <col min="13" max="20" width="10.625" style="1010"/>
    <col min="21" max="16384" width="10.625" style="1063"/>
  </cols>
  <sheetData>
    <row r="1" spans="1:20" ht="3" customHeight="1">
      <c r="A1" s="1016" t="s">
        <v>210</v>
      </c>
    </row>
    <row r="2" spans="1:20" ht="22.2">
      <c r="F2" s="1197" t="s">
        <v>491</v>
      </c>
      <c r="G2" s="1198"/>
      <c r="H2" s="1199"/>
      <c r="I2" s="808"/>
    </row>
    <row r="3" spans="1:20" ht="3" customHeight="1"/>
    <row r="4" spans="1:20" s="1009" customFormat="1" ht="11.4">
      <c r="A4" s="1015"/>
      <c r="B4" s="1015"/>
      <c r="C4" s="1015"/>
      <c r="D4" s="1015"/>
      <c r="F4" s="1160" t="s">
        <v>454</v>
      </c>
      <c r="G4" s="1160"/>
      <c r="H4" s="1160"/>
      <c r="I4" s="1200"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6"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600000000000001">
      <c r="A7" s="1015"/>
      <c r="B7" s="1015"/>
      <c r="C7" s="1015"/>
      <c r="D7" s="1015"/>
      <c r="F7" s="1031">
        <v>1</v>
      </c>
      <c r="G7" s="817" t="s">
        <v>492</v>
      </c>
      <c r="H7" s="1110" t="str">
        <f>IF(dateCh="","",dateCh)</f>
        <v>14.12.2021</v>
      </c>
      <c r="I7" s="818" t="s">
        <v>493</v>
      </c>
      <c r="J7" s="617"/>
      <c r="K7" s="1015"/>
      <c r="L7" s="1015"/>
      <c r="M7" s="1015"/>
      <c r="N7" s="1015"/>
      <c r="O7" s="1015"/>
      <c r="P7" s="1015"/>
      <c r="Q7" s="1015"/>
      <c r="R7" s="1015"/>
      <c r="S7" s="1015"/>
      <c r="T7" s="1015"/>
    </row>
    <row r="8" spans="1:20" s="1009" customFormat="1" ht="45.6">
      <c r="A8" s="1201">
        <v>1</v>
      </c>
      <c r="B8" s="1015"/>
      <c r="C8" s="1015"/>
      <c r="D8" s="1015"/>
      <c r="F8" s="1031" t="str">
        <f>"2." &amp;mergeValue(A8)</f>
        <v>2.1</v>
      </c>
      <c r="G8" s="817" t="s">
        <v>494</v>
      </c>
      <c r="H8" s="1110"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8">
      <c r="A9" s="1201"/>
      <c r="B9" s="1015"/>
      <c r="C9" s="1015"/>
      <c r="D9" s="1015"/>
      <c r="F9" s="1031" t="str">
        <f>"3." &amp;mergeValue(A9)</f>
        <v>3.1</v>
      </c>
      <c r="G9" s="817" t="s">
        <v>495</v>
      </c>
      <c r="H9" s="1110"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8">
      <c r="A10" s="1201"/>
      <c r="B10" s="1015"/>
      <c r="C10" s="1015"/>
      <c r="D10" s="1015"/>
      <c r="F10" s="1031" t="str">
        <f>"4."&amp;mergeValue(A10)</f>
        <v>4.1</v>
      </c>
      <c r="G10" s="817" t="s">
        <v>496</v>
      </c>
      <c r="H10" s="1116" t="s">
        <v>458</v>
      </c>
      <c r="I10" s="818"/>
      <c r="J10" s="617"/>
      <c r="K10" s="1015"/>
      <c r="L10" s="1015"/>
      <c r="M10" s="1015"/>
      <c r="N10" s="1015"/>
      <c r="O10" s="1015"/>
      <c r="P10" s="1015"/>
      <c r="Q10" s="1015"/>
      <c r="R10" s="1015"/>
      <c r="S10" s="1015"/>
      <c r="T10" s="1015"/>
    </row>
    <row r="11" spans="1:20" s="1009" customFormat="1" ht="18.600000000000001">
      <c r="A11" s="1201"/>
      <c r="B11" s="1201">
        <v>1</v>
      </c>
      <c r="C11" s="1106"/>
      <c r="D11" s="1106"/>
      <c r="F11" s="1031" t="str">
        <f>"4."&amp;mergeValue(A11) &amp;"."&amp;mergeValue(B11)</f>
        <v>4.1.1</v>
      </c>
      <c r="G11" s="832" t="s">
        <v>593</v>
      </c>
      <c r="H11" s="1110" t="str">
        <f>IF(region_name="","",region_name)</f>
        <v>Ивановская область</v>
      </c>
      <c r="I11" s="818" t="s">
        <v>499</v>
      </c>
      <c r="J11" s="617"/>
      <c r="K11" s="1015"/>
      <c r="L11" s="1015"/>
      <c r="M11" s="1015"/>
      <c r="N11" s="1015"/>
      <c r="O11" s="1015"/>
      <c r="P11" s="1015"/>
      <c r="Q11" s="1015"/>
      <c r="R11" s="1015"/>
      <c r="S11" s="1015"/>
      <c r="T11" s="1015"/>
    </row>
    <row r="12" spans="1:20" s="1009" customFormat="1" ht="22.8">
      <c r="A12" s="1201"/>
      <c r="B12" s="1201"/>
      <c r="C12" s="1201">
        <v>1</v>
      </c>
      <c r="D12" s="1106"/>
      <c r="F12" s="1031" t="str">
        <f>"4."&amp;mergeValue(A12) &amp;"."&amp;mergeValue(B12)&amp;"."&amp;mergeValue(C12)</f>
        <v>4.1.1.1</v>
      </c>
      <c r="G12" s="819" t="s">
        <v>497</v>
      </c>
      <c r="H12" s="1110" t="str">
        <f>IF(Территории!H13="","","" &amp; Территории!H13 &amp; "")</f>
        <v>Городской округ Кинешма</v>
      </c>
      <c r="I12" s="818" t="s">
        <v>500</v>
      </c>
      <c r="J12" s="617"/>
      <c r="K12" s="1015"/>
      <c r="L12" s="1015"/>
      <c r="M12" s="1015"/>
      <c r="N12" s="1015"/>
      <c r="O12" s="1015"/>
      <c r="P12" s="1015"/>
      <c r="Q12" s="1015"/>
      <c r="R12" s="1015"/>
      <c r="S12" s="1015"/>
      <c r="T12" s="1015"/>
    </row>
    <row r="13" spans="1:20" s="1009" customFormat="1" ht="57">
      <c r="A13" s="1201"/>
      <c r="B13" s="1201"/>
      <c r="C13" s="1201"/>
      <c r="D13" s="1106">
        <v>1</v>
      </c>
      <c r="F13" s="1031" t="str">
        <f>"4."&amp;mergeValue(A13) &amp;"."&amp;mergeValue(B13)&amp;"."&amp;mergeValue(C13)&amp;"."&amp;mergeValue(D13)</f>
        <v>4.1.1.1.1</v>
      </c>
      <c r="G13" s="820" t="s">
        <v>498</v>
      </c>
      <c r="H13" s="1110" t="str">
        <f>IF(Территории!R14="","","" &amp; Территории!R14 &amp; "")</f>
        <v>Городской округ Кинешма (24705000)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594</v>
      </c>
      <c r="H15" s="1196"/>
      <c r="I15" s="985"/>
      <c r="J15" s="775"/>
      <c r="K15" s="775"/>
      <c r="L15" s="775"/>
      <c r="M15" s="775"/>
      <c r="N15" s="775"/>
      <c r="O15" s="775"/>
      <c r="P15" s="775"/>
      <c r="Q15" s="775"/>
      <c r="R15" s="775"/>
      <c r="S15" s="775"/>
      <c r="T15" s="775"/>
    </row>
  </sheetData>
  <sheetProtection algorithmName="SHA-512" hashValue="V8E31xSKIEWVqRM4H2HpX2/E+YscQkXcwu+V43LPxJIO233aYUMOOvXXBw4D8IMN976YizP6f/gOiN6/mBB6+A==" saltValue="7AFo+rGuxc+gtnNmVEK/n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25" defaultRowHeight="13.8"/>
  <cols>
    <col min="1" max="2" width="9.125" style="13" hidden="1" customWidth="1"/>
    <col min="3" max="3" width="3.75" style="49" customWidth="1"/>
    <col min="4" max="4" width="6.25" style="13" customWidth="1"/>
    <col min="5" max="5" width="94.875" style="13" customWidth="1"/>
    <col min="6" max="16384" width="9.125" style="13"/>
  </cols>
  <sheetData>
    <row r="1" spans="3:12" hidden="1">
      <c r="L1" s="431"/>
    </row>
    <row r="2" spans="3:12" hidden="1"/>
    <row r="3" spans="3:12" hidden="1"/>
    <row r="4" spans="3:12" hidden="1"/>
    <row r="5" spans="3:12" hidden="1"/>
    <row r="6" spans="3:12" ht="3" customHeight="1">
      <c r="C6" s="50"/>
      <c r="D6" s="14"/>
      <c r="E6" s="14"/>
    </row>
    <row r="7" spans="3:12" ht="22.2">
      <c r="C7" s="50"/>
      <c r="D7" s="1277" t="s">
        <v>55</v>
      </c>
      <c r="E7" s="1277"/>
      <c r="F7" s="439"/>
    </row>
    <row r="8" spans="3:12" ht="3" customHeight="1">
      <c r="C8" s="50"/>
      <c r="D8" s="14"/>
      <c r="E8" s="14"/>
    </row>
    <row r="9" spans="3:12" ht="15.9"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ColWidth="9.125" defaultRowHeight="11.4"/>
  <cols>
    <col min="1" max="1" width="1.75" style="46" customWidth="1"/>
    <col min="2" max="2" width="34.625" style="46" customWidth="1"/>
    <col min="3" max="3" width="85.625" style="46" customWidth="1"/>
    <col min="4" max="4" width="17.75" style="46" customWidth="1"/>
    <col min="5" max="16384" width="9.125" style="46"/>
  </cols>
  <sheetData>
    <row r="1" spans="2:5" ht="3" customHeight="1"/>
    <row r="2" spans="2:5" ht="22.2">
      <c r="B2" s="1281" t="s">
        <v>56</v>
      </c>
      <c r="C2" s="1281"/>
      <c r="D2" s="1281"/>
      <c r="E2" s="440"/>
    </row>
    <row r="3" spans="2:5" ht="3" customHeight="1"/>
    <row r="4" spans="2:5" ht="21.75" customHeight="1" thickBot="1">
      <c r="B4" s="1126" t="s">
        <v>1</v>
      </c>
      <c r="C4" s="1126" t="s">
        <v>91</v>
      </c>
      <c r="D4" s="1126" t="s">
        <v>72</v>
      </c>
    </row>
    <row r="5" spans="2:5" ht="12" thickTop="1"/>
  </sheetData>
  <sheetProtection algorithmName="SHA-512" hashValue="i55iwd7XJTW/QlNHy+gITdV7zQD9zBqqbPcO/OPvcqmAajeqoc1y5zwGOt2XoTjEiSYiVqygZ8K15lYDthvtlA==" saltValue="bVjPTU+0SSEwCIBBYJOYF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ColWidth="9.125" defaultRowHeight="11.4"/>
  <cols>
    <col min="1" max="1" width="30.75" style="12" customWidth="1"/>
    <col min="2" max="2" width="80.75" style="12" customWidth="1"/>
    <col min="3" max="3" width="30.75" style="12" customWidth="1"/>
    <col min="4" max="16384" width="9.125" style="11"/>
  </cols>
  <sheetData>
    <row r="1" spans="1:4" ht="24" customHeight="1">
      <c r="A1" s="116" t="s">
        <v>70</v>
      </c>
      <c r="B1" s="116" t="s">
        <v>71</v>
      </c>
      <c r="C1" s="116" t="s">
        <v>72</v>
      </c>
      <c r="D1" s="10"/>
    </row>
    <row r="2" spans="1:4">
      <c r="A2" s="1118">
        <v>44544.348032407404</v>
      </c>
      <c r="B2" s="12" t="s">
        <v>775</v>
      </c>
      <c r="C2" s="12" t="s">
        <v>442</v>
      </c>
    </row>
    <row r="3" spans="1:4">
      <c r="A3" s="1118">
        <v>44544.348043981481</v>
      </c>
      <c r="B3" s="12" t="s">
        <v>776</v>
      </c>
      <c r="C3" s="12" t="s">
        <v>442</v>
      </c>
    </row>
    <row r="4" spans="1:4">
      <c r="A4" s="1118">
        <v>44544.349560185183</v>
      </c>
      <c r="B4" s="12" t="s">
        <v>775</v>
      </c>
      <c r="C4" s="12" t="s">
        <v>442</v>
      </c>
    </row>
    <row r="5" spans="1:4">
      <c r="A5" s="1118">
        <v>44544.34957175926</v>
      </c>
      <c r="B5" s="12" t="s">
        <v>776</v>
      </c>
      <c r="C5" s="12" t="s">
        <v>442</v>
      </c>
    </row>
    <row r="6" spans="1:4">
      <c r="A6" s="1118">
        <v>44544.355127314811</v>
      </c>
      <c r="B6" s="12" t="s">
        <v>775</v>
      </c>
      <c r="C6" s="12" t="s">
        <v>442</v>
      </c>
    </row>
    <row r="7" spans="1:4">
      <c r="A7" s="1118">
        <v>44544.355138888888</v>
      </c>
      <c r="B7" s="12" t="s">
        <v>776</v>
      </c>
      <c r="C7" s="12" t="s">
        <v>442</v>
      </c>
    </row>
    <row r="8" spans="1:4">
      <c r="A8" s="1118">
        <v>44573.627569444441</v>
      </c>
      <c r="B8" s="12" t="s">
        <v>775</v>
      </c>
      <c r="C8" s="12" t="s">
        <v>442</v>
      </c>
    </row>
    <row r="9" spans="1:4">
      <c r="A9" s="1118">
        <v>44573.627581018518</v>
      </c>
      <c r="B9" s="12" t="s">
        <v>776</v>
      </c>
      <c r="C9" s="12" t="s">
        <v>442</v>
      </c>
    </row>
    <row r="10" spans="1:4">
      <c r="A10" s="1118">
        <v>44573.627962962964</v>
      </c>
      <c r="B10" s="12" t="s">
        <v>775</v>
      </c>
      <c r="C10" s="12" t="s">
        <v>442</v>
      </c>
    </row>
    <row r="11" spans="1:4">
      <c r="A11" s="1118">
        <v>44573.627974537034</v>
      </c>
      <c r="B11" s="12" t="s">
        <v>776</v>
      </c>
      <c r="C11" s="12" t="s">
        <v>442</v>
      </c>
    </row>
  </sheetData>
  <sheetProtection algorithmName="SHA-512" hashValue="24CTXmaKPSNehZswzI0/tedCIqwmx+WmNjYGLoOFQxjDmFuuNrb36pKHoB7J77reMX2e4cI9HVm7yF2soAZcEg==" saltValue="TMzBX9ETuGl7xW9BuKT86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25" bestFit="1" customWidth="1"/>
    <col min="5" max="5" width="16.625" customWidth="1"/>
    <col min="6" max="6" width="16.25" customWidth="1"/>
    <col min="7" max="7" width="19.125" customWidth="1"/>
    <col min="8" max="11" width="10" customWidth="1"/>
    <col min="12" max="12" width="12.75" customWidth="1"/>
    <col min="13" max="13" width="26.7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4" width="115.75" customWidth="1"/>
    <col min="28" max="28" width="115.75" customWidth="1"/>
    <col min="30" max="90" width="115.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298"/>
      <c r="F9" s="1300"/>
      <c r="G9" s="1304" t="s">
        <v>85</v>
      </c>
      <c r="H9" s="1175"/>
      <c r="I9" s="1175">
        <v>1</v>
      </c>
      <c r="J9" s="1293"/>
      <c r="K9" s="1228" t="s">
        <v>85</v>
      </c>
      <c r="L9" s="1192"/>
      <c r="M9" s="1192" t="s">
        <v>93</v>
      </c>
      <c r="N9" s="1296"/>
      <c r="O9" s="1228" t="s">
        <v>85</v>
      </c>
      <c r="P9" s="1192"/>
      <c r="Q9" s="1192" t="s">
        <v>93</v>
      </c>
      <c r="R9" s="1297"/>
      <c r="S9" s="1228" t="s">
        <v>85</v>
      </c>
      <c r="T9" s="1089"/>
      <c r="U9" s="1089" t="s">
        <v>93</v>
      </c>
      <c r="V9" s="1117"/>
      <c r="W9" s="308"/>
    </row>
    <row r="10" spans="1:23" s="741" customFormat="1" ht="17.100000000000001" customHeight="1">
      <c r="A10" s="205"/>
      <c r="C10" s="159"/>
      <c r="D10" s="1175"/>
      <c r="E10" s="1298"/>
      <c r="F10" s="1300"/>
      <c r="G10" s="1304"/>
      <c r="H10" s="1175"/>
      <c r="I10" s="1175"/>
      <c r="J10" s="1293"/>
      <c r="K10" s="1228"/>
      <c r="L10" s="1192"/>
      <c r="M10" s="1192"/>
      <c r="N10" s="1296"/>
      <c r="O10" s="1228"/>
      <c r="P10" s="1192"/>
      <c r="Q10" s="1192"/>
      <c r="R10" s="1297"/>
      <c r="S10" s="1228"/>
      <c r="T10" s="1091"/>
      <c r="U10" s="746"/>
      <c r="V10" s="747" t="s">
        <v>717</v>
      </c>
      <c r="W10" s="748"/>
    </row>
    <row r="11" spans="1:23" s="102" customFormat="1" ht="17.100000000000001" customHeight="1">
      <c r="A11" s="205"/>
      <c r="C11" s="159"/>
      <c r="D11" s="1176"/>
      <c r="E11" s="1299"/>
      <c r="F11" s="1301"/>
      <c r="G11" s="1176"/>
      <c r="H11" s="1176"/>
      <c r="I11" s="1176"/>
      <c r="J11" s="1294"/>
      <c r="K11" s="1176"/>
      <c r="L11" s="1176"/>
      <c r="M11" s="1176"/>
      <c r="N11" s="1297"/>
      <c r="O11" s="1176"/>
      <c r="P11" s="1090"/>
      <c r="Q11" s="746"/>
      <c r="R11" s="747" t="s">
        <v>716</v>
      </c>
      <c r="S11" s="743"/>
      <c r="T11" s="743"/>
      <c r="U11" s="743"/>
      <c r="V11" s="743"/>
      <c r="W11" s="748"/>
    </row>
    <row r="12" spans="1:23" s="102" customFormat="1" ht="17.100000000000001" customHeight="1">
      <c r="A12" s="205"/>
      <c r="C12" s="159"/>
      <c r="D12" s="1176"/>
      <c r="E12" s="1299"/>
      <c r="F12" s="1301"/>
      <c r="G12" s="1176"/>
      <c r="H12" s="1176"/>
      <c r="I12" s="1176"/>
      <c r="J12" s="1294"/>
      <c r="K12" s="1176"/>
      <c r="L12" s="746"/>
      <c r="M12" s="747"/>
      <c r="N12" s="747" t="s">
        <v>412</v>
      </c>
      <c r="O12" s="747"/>
      <c r="P12" s="747"/>
      <c r="Q12" s="747"/>
      <c r="R12" s="747"/>
      <c r="S12" s="743"/>
      <c r="T12" s="743"/>
      <c r="U12" s="743"/>
      <c r="V12" s="743"/>
      <c r="W12" s="748"/>
    </row>
    <row r="13" spans="1:23" s="102" customFormat="1" ht="17.25" customHeight="1">
      <c r="A13" s="205"/>
      <c r="C13" s="159"/>
      <c r="D13" s="1176"/>
      <c r="E13" s="1299"/>
      <c r="F13" s="1301"/>
      <c r="G13" s="1176"/>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2"/>
      <c r="E15" s="1302"/>
      <c r="F15" s="1303"/>
      <c r="G15" s="1305"/>
      <c r="H15" s="1175"/>
      <c r="I15" s="1175">
        <v>1</v>
      </c>
      <c r="J15" s="1293"/>
      <c r="K15" s="1228" t="s">
        <v>85</v>
      </c>
      <c r="L15" s="1192"/>
      <c r="M15" s="1192" t="s">
        <v>93</v>
      </c>
      <c r="N15" s="1296"/>
      <c r="O15" s="1228" t="s">
        <v>85</v>
      </c>
      <c r="P15" s="1192"/>
      <c r="Q15" s="1192" t="s">
        <v>93</v>
      </c>
      <c r="R15" s="1297"/>
      <c r="S15" s="1228" t="s">
        <v>85</v>
      </c>
      <c r="T15" s="1089"/>
      <c r="U15" s="1089" t="s">
        <v>93</v>
      </c>
      <c r="V15" s="1117"/>
      <c r="W15" s="308"/>
    </row>
    <row r="16" spans="1:23" s="744" customFormat="1" ht="16.5" customHeight="1">
      <c r="A16" s="750"/>
      <c r="B16" s="745"/>
      <c r="C16" s="749"/>
      <c r="D16" s="1292"/>
      <c r="E16" s="1302"/>
      <c r="F16" s="1303"/>
      <c r="G16" s="1305"/>
      <c r="H16" s="1175"/>
      <c r="I16" s="1175"/>
      <c r="J16" s="1293"/>
      <c r="K16" s="1228"/>
      <c r="L16" s="1192"/>
      <c r="M16" s="1192"/>
      <c r="N16" s="1296"/>
      <c r="O16" s="1228"/>
      <c r="P16" s="1192"/>
      <c r="Q16" s="1192"/>
      <c r="R16" s="1297"/>
      <c r="S16" s="1228"/>
      <c r="T16" s="1091"/>
      <c r="U16" s="746"/>
      <c r="V16" s="747" t="s">
        <v>717</v>
      </c>
      <c r="W16" s="748"/>
    </row>
    <row r="17" spans="1:36" ht="17.100000000000001" customHeight="1">
      <c r="A17" s="205"/>
      <c r="B17" s="102"/>
      <c r="C17" s="159"/>
      <c r="D17" s="1292"/>
      <c r="E17" s="1302"/>
      <c r="F17" s="1303"/>
      <c r="G17" s="1305"/>
      <c r="H17" s="1175"/>
      <c r="I17" s="1175"/>
      <c r="J17" s="1294"/>
      <c r="K17" s="1228"/>
      <c r="L17" s="1192"/>
      <c r="M17" s="1192"/>
      <c r="N17" s="1297"/>
      <c r="O17" s="1228"/>
      <c r="P17" s="1090"/>
      <c r="Q17" s="746"/>
      <c r="R17" s="747" t="s">
        <v>716</v>
      </c>
      <c r="S17" s="743"/>
      <c r="T17" s="743"/>
      <c r="U17" s="743"/>
      <c r="V17" s="743"/>
      <c r="W17" s="748"/>
    </row>
    <row r="18" spans="1:36" ht="17.100000000000001" customHeight="1">
      <c r="A18" s="205"/>
      <c r="B18" s="102"/>
      <c r="C18" s="159"/>
      <c r="D18" s="1292"/>
      <c r="E18" s="1302"/>
      <c r="F18" s="1303"/>
      <c r="G18" s="1305"/>
      <c r="H18" s="1175"/>
      <c r="I18" s="1175"/>
      <c r="J18" s="1294"/>
      <c r="K18" s="1228"/>
      <c r="L18" s="746"/>
      <c r="M18" s="747"/>
      <c r="N18" s="747" t="s">
        <v>412</v>
      </c>
      <c r="O18" s="747"/>
      <c r="P18" s="747"/>
      <c r="Q18" s="747"/>
      <c r="R18" s="747"/>
      <c r="S18" s="743"/>
      <c r="T18" s="743"/>
      <c r="U18" s="743"/>
      <c r="V18" s="743"/>
      <c r="W18" s="748"/>
    </row>
    <row r="19" spans="1:36" ht="17.100000000000001" customHeight="1">
      <c r="A19" s="205"/>
      <c r="B19" s="102"/>
      <c r="C19" s="159"/>
      <c r="D19" s="1292"/>
      <c r="E19" s="1302"/>
      <c r="F19" s="1303"/>
      <c r="G19" s="1305"/>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5" t="s">
        <v>298</v>
      </c>
      <c r="P27" s="1295"/>
      <c r="Q27" s="1295"/>
      <c r="R27" s="1256" t="s">
        <v>270</v>
      </c>
      <c r="S27" s="1256"/>
      <c r="T27" s="1256"/>
      <c r="U27" s="1213" t="s">
        <v>341</v>
      </c>
      <c r="W27" s="1306"/>
    </row>
    <row r="28" spans="1:36" ht="17.100000000000001" customHeight="1">
      <c r="O28" s="1257" t="s">
        <v>606</v>
      </c>
      <c r="P28" s="1257" t="s">
        <v>271</v>
      </c>
      <c r="Q28" s="1257"/>
      <c r="R28" s="1256"/>
      <c r="S28" s="1256"/>
      <c r="T28" s="1256"/>
      <c r="U28" s="1213"/>
      <c r="W28" s="1306"/>
    </row>
    <row r="29" spans="1:36" ht="37.5" customHeight="1">
      <c r="O29" s="1257"/>
      <c r="P29" s="104" t="s">
        <v>607</v>
      </c>
      <c r="Q29" s="104" t="s">
        <v>6</v>
      </c>
      <c r="R29" s="105" t="s">
        <v>274</v>
      </c>
      <c r="S29" s="1258" t="s">
        <v>273</v>
      </c>
      <c r="T29" s="1258"/>
      <c r="U29" s="1213"/>
      <c r="W29" s="1306"/>
    </row>
    <row r="30" spans="1:36" ht="17.100000000000001" customHeight="1">
      <c r="G30" s="157"/>
      <c r="H30" s="157"/>
      <c r="I30" s="157"/>
      <c r="J30" s="157"/>
      <c r="K30" s="157"/>
      <c r="L30" s="122"/>
      <c r="M30" s="433" t="s">
        <v>183</v>
      </c>
      <c r="N30" s="434"/>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5" customFormat="1" ht="22.8">
      <c r="A31" s="1232">
        <v>1</v>
      </c>
      <c r="B31" s="849"/>
      <c r="C31" s="849"/>
      <c r="D31" s="849"/>
      <c r="E31" s="850"/>
      <c r="F31" s="851"/>
      <c r="G31" s="851"/>
      <c r="H31" s="851"/>
      <c r="I31" s="852"/>
      <c r="J31" s="847"/>
      <c r="K31" s="854"/>
      <c r="L31" s="595">
        <f>mergeValue(A31)</f>
        <v>1</v>
      </c>
      <c r="M31" s="643" t="s">
        <v>20</v>
      </c>
      <c r="N31" s="648"/>
      <c r="O31" s="1288"/>
      <c r="P31" s="1289"/>
      <c r="Q31" s="1289"/>
      <c r="R31" s="1289"/>
      <c r="S31" s="1289"/>
      <c r="T31" s="1289"/>
      <c r="U31" s="1289"/>
      <c r="V31" s="1290"/>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34.200000000000003">
      <c r="A32" s="1232"/>
      <c r="B32" s="1232">
        <v>1</v>
      </c>
      <c r="C32" s="849"/>
      <c r="D32" s="849"/>
      <c r="E32" s="851"/>
      <c r="F32" s="851"/>
      <c r="G32" s="851"/>
      <c r="H32" s="851"/>
      <c r="I32" s="846"/>
      <c r="J32" s="845"/>
      <c r="K32" s="848"/>
      <c r="L32" s="595" t="str">
        <f>mergeValue(A32) &amp;"."&amp; mergeValue(B32)</f>
        <v>1.1</v>
      </c>
      <c r="M32" s="548" t="s">
        <v>16</v>
      </c>
      <c r="N32" s="648"/>
      <c r="O32" s="1288"/>
      <c r="P32" s="1289"/>
      <c r="Q32" s="1289"/>
      <c r="R32" s="1289"/>
      <c r="S32" s="1289"/>
      <c r="T32" s="1289"/>
      <c r="U32" s="1289"/>
      <c r="V32" s="1290"/>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8">
      <c r="A33" s="1232"/>
      <c r="B33" s="1232"/>
      <c r="C33" s="1232">
        <v>1</v>
      </c>
      <c r="D33" s="849"/>
      <c r="E33" s="851"/>
      <c r="F33" s="851"/>
      <c r="G33" s="851"/>
      <c r="H33" s="851"/>
      <c r="I33" s="853"/>
      <c r="J33" s="845"/>
      <c r="K33" s="848"/>
      <c r="L33" s="595" t="str">
        <f>mergeValue(A33) &amp;"."&amp; mergeValue(B33)&amp;"."&amp; mergeValue(C33)</f>
        <v>1.1.1</v>
      </c>
      <c r="M33" s="549" t="s">
        <v>7</v>
      </c>
      <c r="N33" s="648"/>
      <c r="O33" s="1288"/>
      <c r="P33" s="1289"/>
      <c r="Q33" s="1289"/>
      <c r="R33" s="1289"/>
      <c r="S33" s="1289"/>
      <c r="T33" s="1289"/>
      <c r="U33" s="1289"/>
      <c r="V33" s="1290"/>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8">
      <c r="A34" s="1232"/>
      <c r="B34" s="1232"/>
      <c r="C34" s="1232"/>
      <c r="D34" s="1232">
        <v>1</v>
      </c>
      <c r="E34" s="851"/>
      <c r="F34" s="851"/>
      <c r="G34" s="851"/>
      <c r="H34" s="851"/>
      <c r="I34" s="853"/>
      <c r="J34" s="845"/>
      <c r="K34" s="848"/>
      <c r="L34" s="595" t="str">
        <f>mergeValue(A34) &amp;"."&amp; mergeValue(B34)&amp;"."&amp; mergeValue(C34)&amp;"."&amp; mergeValue(D34)</f>
        <v>1.1.1.1</v>
      </c>
      <c r="M34" s="550" t="s">
        <v>22</v>
      </c>
      <c r="N34" s="648"/>
      <c r="O34" s="1288"/>
      <c r="P34" s="1289"/>
      <c r="Q34" s="1289"/>
      <c r="R34" s="1289"/>
      <c r="S34" s="1289"/>
      <c r="T34" s="1289"/>
      <c r="U34" s="1289"/>
      <c r="V34" s="1290"/>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14">
      <c r="A35" s="1232"/>
      <c r="B35" s="1232"/>
      <c r="C35" s="1232"/>
      <c r="D35" s="1232"/>
      <c r="E35" s="1232">
        <v>1</v>
      </c>
      <c r="F35" s="851"/>
      <c r="G35" s="851"/>
      <c r="H35" s="849">
        <v>1</v>
      </c>
      <c r="I35" s="1232">
        <v>1</v>
      </c>
      <c r="J35" s="851"/>
      <c r="K35" s="856"/>
      <c r="L35" s="595" t="str">
        <f>mergeValue(A35) &amp;"."&amp; mergeValue(B35)&amp;"."&amp; mergeValue(C35)&amp;"."&amp; mergeValue(D35)&amp;"."&amp; mergeValue(E35)</f>
        <v>1.1.1.1.1</v>
      </c>
      <c r="M35" s="556" t="s">
        <v>9</v>
      </c>
      <c r="N35" s="648"/>
      <c r="O35" s="1235"/>
      <c r="P35" s="1236"/>
      <c r="Q35" s="1236"/>
      <c r="R35" s="1236"/>
      <c r="S35" s="1236"/>
      <c r="T35" s="1236"/>
      <c r="U35" s="1236"/>
      <c r="V35" s="1237"/>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1.2">
      <c r="A36" s="1232"/>
      <c r="B36" s="1232"/>
      <c r="C36" s="1232"/>
      <c r="D36" s="1232"/>
      <c r="E36" s="1232"/>
      <c r="F36" s="1232">
        <v>1</v>
      </c>
      <c r="G36" s="849"/>
      <c r="H36" s="849"/>
      <c r="I36" s="1232"/>
      <c r="J36" s="1232">
        <v>1</v>
      </c>
      <c r="K36" s="857"/>
      <c r="L36" s="595" t="str">
        <f>mergeValue(A36) &amp;"."&amp; mergeValue(B36)&amp;"."&amp; mergeValue(C36)&amp;"."&amp; mergeValue(D36)&amp;"."&amp; mergeValue(E36)&amp;"."&amp; mergeValue(F36)</f>
        <v>1.1.1.1.1.1</v>
      </c>
      <c r="M36" s="557" t="s">
        <v>10</v>
      </c>
      <c r="N36" s="648"/>
      <c r="O36" s="1235"/>
      <c r="P36" s="1236"/>
      <c r="Q36" s="1236"/>
      <c r="R36" s="1236"/>
      <c r="S36" s="1236"/>
      <c r="T36" s="1236"/>
      <c r="U36" s="1236"/>
      <c r="V36" s="1237"/>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2"/>
      <c r="B37" s="1232"/>
      <c r="C37" s="1232"/>
      <c r="D37" s="1232"/>
      <c r="E37" s="1232"/>
      <c r="F37" s="1232"/>
      <c r="G37" s="849">
        <v>1</v>
      </c>
      <c r="H37" s="849"/>
      <c r="I37" s="1232"/>
      <c r="J37" s="1232"/>
      <c r="K37" s="857">
        <v>1</v>
      </c>
      <c r="L37" s="595" t="str">
        <f>mergeValue(A37) &amp;"."&amp; mergeValue(B37)&amp;"."&amp; mergeValue(C37)&amp;"."&amp; mergeValue(D37)&amp;"."&amp; mergeValue(E37)&amp;"."&amp; mergeValue(F37)&amp;"."&amp; mergeValue(G37)</f>
        <v>1.1.1.1.1.1.1</v>
      </c>
      <c r="M37" s="1071"/>
      <c r="N37" s="648"/>
      <c r="O37" s="564"/>
      <c r="P37" s="564"/>
      <c r="Q37" s="1096"/>
      <c r="R37" s="1227"/>
      <c r="S37" s="1228" t="s">
        <v>84</v>
      </c>
      <c r="T37" s="1227"/>
      <c r="U37" s="1228" t="s">
        <v>84</v>
      </c>
      <c r="V37" s="564"/>
      <c r="W37" s="1202"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2"/>
      <c r="B38" s="1232"/>
      <c r="C38" s="1232"/>
      <c r="D38" s="1232"/>
      <c r="E38" s="1232"/>
      <c r="F38" s="1232"/>
      <c r="G38" s="849"/>
      <c r="H38" s="849"/>
      <c r="I38" s="1232"/>
      <c r="J38" s="1232"/>
      <c r="K38" s="857"/>
      <c r="L38" s="602"/>
      <c r="M38" s="648"/>
      <c r="N38" s="648"/>
      <c r="O38" s="564"/>
      <c r="P38" s="564"/>
      <c r="Q38" s="586" t="str">
        <f>R37 &amp; "-" &amp; T37</f>
        <v>-</v>
      </c>
      <c r="R38" s="1227"/>
      <c r="S38" s="1228"/>
      <c r="T38" s="1227"/>
      <c r="U38" s="1228"/>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32"/>
      <c r="B39" s="1232"/>
      <c r="C39" s="1232"/>
      <c r="D39" s="1232"/>
      <c r="E39" s="1232"/>
      <c r="F39" s="1232"/>
      <c r="G39" s="851"/>
      <c r="H39" s="849"/>
      <c r="I39" s="1232"/>
      <c r="J39" s="1232"/>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2"/>
      <c r="B40" s="1232"/>
      <c r="C40" s="1232"/>
      <c r="D40" s="1232"/>
      <c r="E40" s="1232"/>
      <c r="F40" s="851"/>
      <c r="G40" s="851"/>
      <c r="H40" s="849"/>
      <c r="I40" s="123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2"/>
      <c r="B41" s="1232"/>
      <c r="C41" s="1232"/>
      <c r="D41" s="123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2"/>
      <c r="B42" s="1232"/>
      <c r="C42" s="123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2"/>
      <c r="B43" s="123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8">
      <c r="A49" s="1232">
        <v>1</v>
      </c>
      <c r="B49" s="867"/>
      <c r="C49" s="867"/>
      <c r="D49" s="867"/>
      <c r="E49" s="868"/>
      <c r="F49" s="869"/>
      <c r="G49" s="869"/>
      <c r="H49" s="869"/>
      <c r="I49" s="870"/>
      <c r="J49" s="865"/>
      <c r="K49" s="872"/>
      <c r="L49" s="595">
        <f>mergeValue(A49)</f>
        <v>1</v>
      </c>
      <c r="M49" s="643" t="s">
        <v>20</v>
      </c>
      <c r="N49" s="648"/>
      <c r="O49" s="1288"/>
      <c r="P49" s="1289"/>
      <c r="Q49" s="1289"/>
      <c r="R49" s="1289"/>
      <c r="S49" s="1289"/>
      <c r="T49" s="1289"/>
      <c r="U49" s="1289"/>
      <c r="V49" s="1290"/>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34.200000000000003">
      <c r="A50" s="1232"/>
      <c r="B50" s="1232">
        <v>1</v>
      </c>
      <c r="C50" s="867"/>
      <c r="D50" s="867"/>
      <c r="E50" s="869"/>
      <c r="F50" s="869"/>
      <c r="G50" s="869"/>
      <c r="H50" s="869"/>
      <c r="I50" s="864"/>
      <c r="J50" s="863"/>
      <c r="K50" s="866"/>
      <c r="L50" s="595" t="str">
        <f>mergeValue(A50) &amp;"."&amp; mergeValue(B50)</f>
        <v>1.1</v>
      </c>
      <c r="M50" s="548" t="s">
        <v>16</v>
      </c>
      <c r="N50" s="648"/>
      <c r="O50" s="1288"/>
      <c r="P50" s="1289"/>
      <c r="Q50" s="1289"/>
      <c r="R50" s="1289"/>
      <c r="S50" s="1289"/>
      <c r="T50" s="1289"/>
      <c r="U50" s="1289"/>
      <c r="V50" s="1290"/>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8">
      <c r="A51" s="1232"/>
      <c r="B51" s="1232"/>
      <c r="C51" s="1232">
        <v>1</v>
      </c>
      <c r="D51" s="867"/>
      <c r="E51" s="869"/>
      <c r="F51" s="869"/>
      <c r="G51" s="869"/>
      <c r="H51" s="869"/>
      <c r="I51" s="871"/>
      <c r="J51" s="863"/>
      <c r="K51" s="866"/>
      <c r="L51" s="595" t="str">
        <f>mergeValue(A51) &amp;"."&amp; mergeValue(B51)&amp;"."&amp; mergeValue(C51)</f>
        <v>1.1.1</v>
      </c>
      <c r="M51" s="549" t="s">
        <v>7</v>
      </c>
      <c r="N51" s="648"/>
      <c r="O51" s="1288"/>
      <c r="P51" s="1289"/>
      <c r="Q51" s="1289"/>
      <c r="R51" s="1289"/>
      <c r="S51" s="1289"/>
      <c r="T51" s="1289"/>
      <c r="U51" s="1289"/>
      <c r="V51" s="1290"/>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8">
      <c r="A52" s="1232"/>
      <c r="B52" s="1232"/>
      <c r="C52" s="1232"/>
      <c r="D52" s="1232">
        <v>1</v>
      </c>
      <c r="E52" s="869"/>
      <c r="F52" s="869"/>
      <c r="G52" s="869"/>
      <c r="H52" s="869"/>
      <c r="I52" s="871"/>
      <c r="J52" s="863"/>
      <c r="K52" s="866"/>
      <c r="L52" s="595" t="str">
        <f>mergeValue(A52) &amp;"."&amp; mergeValue(B52)&amp;"."&amp; mergeValue(C52)&amp;"."&amp; mergeValue(D52)</f>
        <v>1.1.1.1</v>
      </c>
      <c r="M52" s="550" t="s">
        <v>22</v>
      </c>
      <c r="N52" s="648"/>
      <c r="O52" s="1288"/>
      <c r="P52" s="1289"/>
      <c r="Q52" s="1289"/>
      <c r="R52" s="1289"/>
      <c r="S52" s="1289"/>
      <c r="T52" s="1289"/>
      <c r="U52" s="1289"/>
      <c r="V52" s="1290"/>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14">
      <c r="A53" s="1232"/>
      <c r="B53" s="1232"/>
      <c r="C53" s="1232"/>
      <c r="D53" s="1232"/>
      <c r="E53" s="1232">
        <v>1</v>
      </c>
      <c r="F53" s="869"/>
      <c r="G53" s="869"/>
      <c r="H53" s="867">
        <v>1</v>
      </c>
      <c r="I53" s="1232">
        <v>1</v>
      </c>
      <c r="J53" s="869"/>
      <c r="K53" s="874"/>
      <c r="L53" s="595" t="str">
        <f>mergeValue(A53) &amp;"."&amp; mergeValue(B53)&amp;"."&amp; mergeValue(C53)&amp;"."&amp; mergeValue(D53)&amp;"."&amp; mergeValue(E53)</f>
        <v>1.1.1.1.1</v>
      </c>
      <c r="M53" s="556" t="s">
        <v>9</v>
      </c>
      <c r="N53" s="648"/>
      <c r="O53" s="1235"/>
      <c r="P53" s="1236"/>
      <c r="Q53" s="1236"/>
      <c r="R53" s="1236"/>
      <c r="S53" s="1236"/>
      <c r="T53" s="1236"/>
      <c r="U53" s="1236"/>
      <c r="V53" s="1237"/>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1.2">
      <c r="A54" s="1232"/>
      <c r="B54" s="1232"/>
      <c r="C54" s="1232"/>
      <c r="D54" s="1232"/>
      <c r="E54" s="1232"/>
      <c r="F54" s="1232">
        <v>1</v>
      </c>
      <c r="G54" s="867"/>
      <c r="H54" s="867"/>
      <c r="I54" s="1232"/>
      <c r="J54" s="1232">
        <v>1</v>
      </c>
      <c r="K54" s="875"/>
      <c r="L54" s="595" t="str">
        <f>mergeValue(A54) &amp;"."&amp; mergeValue(B54)&amp;"."&amp; mergeValue(C54)&amp;"."&amp; mergeValue(D54)&amp;"."&amp; mergeValue(E54)&amp;"."&amp; mergeValue(F54)</f>
        <v>1.1.1.1.1.1</v>
      </c>
      <c r="M54" s="557" t="s">
        <v>10</v>
      </c>
      <c r="N54" s="648"/>
      <c r="O54" s="1235"/>
      <c r="P54" s="1236"/>
      <c r="Q54" s="1236"/>
      <c r="R54" s="1236"/>
      <c r="S54" s="1236"/>
      <c r="T54" s="1236"/>
      <c r="U54" s="1236"/>
      <c r="V54" s="1237"/>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2"/>
      <c r="B55" s="1232"/>
      <c r="C55" s="1232"/>
      <c r="D55" s="1232"/>
      <c r="E55" s="1232"/>
      <c r="F55" s="1232"/>
      <c r="G55" s="867">
        <v>1</v>
      </c>
      <c r="H55" s="867"/>
      <c r="I55" s="1232"/>
      <c r="J55" s="1232"/>
      <c r="K55" s="875">
        <v>1</v>
      </c>
      <c r="L55" s="595" t="str">
        <f>mergeValue(A55) &amp;"."&amp; mergeValue(B55)&amp;"."&amp; mergeValue(C55)&amp;"."&amp; mergeValue(D55)&amp;"."&amp; mergeValue(E55)&amp;"."&amp; mergeValue(F55)&amp;"."&amp; mergeValue(G55)</f>
        <v>1.1.1.1.1.1.1</v>
      </c>
      <c r="M55" s="1071"/>
      <c r="N55" s="648"/>
      <c r="O55" s="564"/>
      <c r="P55" s="564"/>
      <c r="Q55" s="1096"/>
      <c r="R55" s="1227"/>
      <c r="S55" s="1228" t="s">
        <v>84</v>
      </c>
      <c r="T55" s="1227"/>
      <c r="U55" s="1228" t="s">
        <v>84</v>
      </c>
      <c r="V55" s="564"/>
      <c r="W55" s="1202"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2"/>
      <c r="B56" s="1232"/>
      <c r="C56" s="1232"/>
      <c r="D56" s="1232"/>
      <c r="E56" s="1232"/>
      <c r="F56" s="1232"/>
      <c r="G56" s="867"/>
      <c r="H56" s="867"/>
      <c r="I56" s="1232"/>
      <c r="J56" s="1232"/>
      <c r="K56" s="875"/>
      <c r="L56" s="602"/>
      <c r="M56" s="648"/>
      <c r="N56" s="648"/>
      <c r="O56" s="564"/>
      <c r="P56" s="564"/>
      <c r="Q56" s="586" t="str">
        <f>R55 &amp; "-" &amp; T55</f>
        <v>-</v>
      </c>
      <c r="R56" s="1227"/>
      <c r="S56" s="1228"/>
      <c r="T56" s="1227"/>
      <c r="U56" s="1228"/>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32"/>
      <c r="B57" s="1232"/>
      <c r="C57" s="1232"/>
      <c r="D57" s="1232"/>
      <c r="E57" s="1232"/>
      <c r="F57" s="1232"/>
      <c r="G57" s="869"/>
      <c r="H57" s="867"/>
      <c r="I57" s="1232"/>
      <c r="J57" s="1232"/>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2"/>
      <c r="B58" s="1232"/>
      <c r="C58" s="1232"/>
      <c r="D58" s="1232"/>
      <c r="E58" s="1232"/>
      <c r="F58" s="869"/>
      <c r="G58" s="869"/>
      <c r="H58" s="867"/>
      <c r="I58" s="123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2"/>
      <c r="B59" s="1232"/>
      <c r="C59" s="1232"/>
      <c r="D59" s="123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2"/>
      <c r="B60" s="1232"/>
      <c r="C60" s="123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2"/>
      <c r="B61" s="123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8">
      <c r="A67" s="1232">
        <v>1</v>
      </c>
      <c r="B67" s="885"/>
      <c r="C67" s="885"/>
      <c r="D67" s="885"/>
      <c r="E67" s="886"/>
      <c r="F67" s="887"/>
      <c r="G67" s="887"/>
      <c r="H67" s="887"/>
      <c r="I67" s="888"/>
      <c r="J67" s="883"/>
      <c r="K67" s="890"/>
      <c r="L67" s="595">
        <f>mergeValue(A67)</f>
        <v>1</v>
      </c>
      <c r="M67" s="643" t="s">
        <v>20</v>
      </c>
      <c r="N67" s="648"/>
      <c r="O67" s="1288"/>
      <c r="P67" s="1289"/>
      <c r="Q67" s="1289"/>
      <c r="R67" s="1289"/>
      <c r="S67" s="1289"/>
      <c r="T67" s="1289"/>
      <c r="U67" s="1289"/>
      <c r="V67" s="1290"/>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34.200000000000003">
      <c r="A68" s="1232"/>
      <c r="B68" s="1232">
        <v>1</v>
      </c>
      <c r="C68" s="885"/>
      <c r="D68" s="885"/>
      <c r="E68" s="887"/>
      <c r="F68" s="887"/>
      <c r="G68" s="887"/>
      <c r="H68" s="887"/>
      <c r="I68" s="882"/>
      <c r="J68" s="881"/>
      <c r="K68" s="884"/>
      <c r="L68" s="595" t="str">
        <f>mergeValue(A68) &amp;"."&amp; mergeValue(B68)</f>
        <v>1.1</v>
      </c>
      <c r="M68" s="548" t="s">
        <v>16</v>
      </c>
      <c r="N68" s="648"/>
      <c r="O68" s="1288"/>
      <c r="P68" s="1289"/>
      <c r="Q68" s="1289"/>
      <c r="R68" s="1289"/>
      <c r="S68" s="1289"/>
      <c r="T68" s="1289"/>
      <c r="U68" s="1289"/>
      <c r="V68" s="1290"/>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8">
      <c r="A69" s="1232"/>
      <c r="B69" s="1232"/>
      <c r="C69" s="1232">
        <v>1</v>
      </c>
      <c r="D69" s="885"/>
      <c r="E69" s="887"/>
      <c r="F69" s="887"/>
      <c r="G69" s="887"/>
      <c r="H69" s="887"/>
      <c r="I69" s="889"/>
      <c r="J69" s="881"/>
      <c r="K69" s="884"/>
      <c r="L69" s="595" t="str">
        <f>mergeValue(A69) &amp;"."&amp; mergeValue(B69)&amp;"."&amp; mergeValue(C69)</f>
        <v>1.1.1</v>
      </c>
      <c r="M69" s="549" t="s">
        <v>7</v>
      </c>
      <c r="N69" s="648"/>
      <c r="O69" s="1288"/>
      <c r="P69" s="1289"/>
      <c r="Q69" s="1289"/>
      <c r="R69" s="1289"/>
      <c r="S69" s="1289"/>
      <c r="T69" s="1289"/>
      <c r="U69" s="1289"/>
      <c r="V69" s="1290"/>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8">
      <c r="A70" s="1232"/>
      <c r="B70" s="1232"/>
      <c r="C70" s="1232"/>
      <c r="D70" s="1232">
        <v>1</v>
      </c>
      <c r="E70" s="887"/>
      <c r="F70" s="887"/>
      <c r="G70" s="887"/>
      <c r="H70" s="887"/>
      <c r="I70" s="889"/>
      <c r="J70" s="881"/>
      <c r="K70" s="884"/>
      <c r="L70" s="595" t="str">
        <f>mergeValue(A70) &amp;"."&amp; mergeValue(B70)&amp;"."&amp; mergeValue(C70)&amp;"."&amp; mergeValue(D70)</f>
        <v>1.1.1.1</v>
      </c>
      <c r="M70" s="550" t="s">
        <v>22</v>
      </c>
      <c r="N70" s="648"/>
      <c r="O70" s="1288"/>
      <c r="P70" s="1289"/>
      <c r="Q70" s="1289"/>
      <c r="R70" s="1289"/>
      <c r="S70" s="1289"/>
      <c r="T70" s="1289"/>
      <c r="U70" s="1289"/>
      <c r="V70" s="1290"/>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14">
      <c r="A71" s="1232"/>
      <c r="B71" s="1232"/>
      <c r="C71" s="1232"/>
      <c r="D71" s="1232"/>
      <c r="E71" s="1232">
        <v>1</v>
      </c>
      <c r="F71" s="887"/>
      <c r="G71" s="887"/>
      <c r="H71" s="885">
        <v>1</v>
      </c>
      <c r="I71" s="1232">
        <v>1</v>
      </c>
      <c r="J71" s="887"/>
      <c r="K71" s="892"/>
      <c r="L71" s="595" t="str">
        <f>mergeValue(A71) &amp;"."&amp; mergeValue(B71)&amp;"."&amp; mergeValue(C71)&amp;"."&amp; mergeValue(D71)&amp;"."&amp; mergeValue(E71)</f>
        <v>1.1.1.1.1</v>
      </c>
      <c r="M71" s="556" t="s">
        <v>9</v>
      </c>
      <c r="N71" s="648"/>
      <c r="O71" s="1235"/>
      <c r="P71" s="1236"/>
      <c r="Q71" s="1236"/>
      <c r="R71" s="1236"/>
      <c r="S71" s="1236"/>
      <c r="T71" s="1236"/>
      <c r="U71" s="1236"/>
      <c r="V71" s="1237"/>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1.2">
      <c r="A72" s="1232"/>
      <c r="B72" s="1232"/>
      <c r="C72" s="1232"/>
      <c r="D72" s="1232"/>
      <c r="E72" s="1232"/>
      <c r="F72" s="1232">
        <v>1</v>
      </c>
      <c r="G72" s="885"/>
      <c r="H72" s="885"/>
      <c r="I72" s="1232"/>
      <c r="J72" s="1232">
        <v>1</v>
      </c>
      <c r="K72" s="893"/>
      <c r="L72" s="595" t="str">
        <f>mergeValue(A72) &amp;"."&amp; mergeValue(B72)&amp;"."&amp; mergeValue(C72)&amp;"."&amp; mergeValue(D72)&amp;"."&amp; mergeValue(E72)&amp;"."&amp; mergeValue(F72)</f>
        <v>1.1.1.1.1.1</v>
      </c>
      <c r="M72" s="557" t="s">
        <v>10</v>
      </c>
      <c r="N72" s="648"/>
      <c r="O72" s="1235"/>
      <c r="P72" s="1236"/>
      <c r="Q72" s="1236"/>
      <c r="R72" s="1236"/>
      <c r="S72" s="1236"/>
      <c r="T72" s="1236"/>
      <c r="U72" s="1236"/>
      <c r="V72" s="1237"/>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2"/>
      <c r="B73" s="1232"/>
      <c r="C73" s="1232"/>
      <c r="D73" s="1232"/>
      <c r="E73" s="1232"/>
      <c r="F73" s="1232"/>
      <c r="G73" s="885">
        <v>1</v>
      </c>
      <c r="H73" s="885"/>
      <c r="I73" s="1232"/>
      <c r="J73" s="1232"/>
      <c r="K73" s="893">
        <v>1</v>
      </c>
      <c r="L73" s="595" t="str">
        <f>mergeValue(A73) &amp;"."&amp; mergeValue(B73)&amp;"."&amp; mergeValue(C73)&amp;"."&amp; mergeValue(D73)&amp;"."&amp; mergeValue(E73)&amp;"."&amp; mergeValue(F73)&amp;"."&amp; mergeValue(G73)</f>
        <v>1.1.1.1.1.1.1</v>
      </c>
      <c r="M73" s="1071"/>
      <c r="N73" s="648"/>
      <c r="O73" s="564"/>
      <c r="P73" s="564"/>
      <c r="Q73" s="1096"/>
      <c r="R73" s="1227"/>
      <c r="S73" s="1228" t="s">
        <v>84</v>
      </c>
      <c r="T73" s="1227"/>
      <c r="U73" s="1228" t="s">
        <v>84</v>
      </c>
      <c r="V73" s="564"/>
      <c r="W73" s="1202"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2"/>
      <c r="B74" s="1232"/>
      <c r="C74" s="1232"/>
      <c r="D74" s="1232"/>
      <c r="E74" s="1232"/>
      <c r="F74" s="1232"/>
      <c r="G74" s="885"/>
      <c r="H74" s="885"/>
      <c r="I74" s="1232"/>
      <c r="J74" s="1232"/>
      <c r="K74" s="893"/>
      <c r="L74" s="602"/>
      <c r="M74" s="648"/>
      <c r="N74" s="648"/>
      <c r="O74" s="564"/>
      <c r="P74" s="564"/>
      <c r="Q74" s="586" t="str">
        <f>R73 &amp; "-" &amp; T73</f>
        <v>-</v>
      </c>
      <c r="R74" s="1227"/>
      <c r="S74" s="1228"/>
      <c r="T74" s="1227"/>
      <c r="U74" s="1228"/>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32"/>
      <c r="B75" s="1232"/>
      <c r="C75" s="1232"/>
      <c r="D75" s="1232"/>
      <c r="E75" s="1232"/>
      <c r="F75" s="1232"/>
      <c r="G75" s="887"/>
      <c r="H75" s="885"/>
      <c r="I75" s="1232"/>
      <c r="J75" s="1232"/>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2"/>
      <c r="B76" s="1232"/>
      <c r="C76" s="1232"/>
      <c r="D76" s="1232"/>
      <c r="E76" s="1232"/>
      <c r="F76" s="887"/>
      <c r="G76" s="887"/>
      <c r="H76" s="885"/>
      <c r="I76" s="123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2"/>
      <c r="B77" s="1232"/>
      <c r="C77" s="1232"/>
      <c r="D77" s="123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2"/>
      <c r="B78" s="1232"/>
      <c r="C78" s="123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2"/>
      <c r="B79" s="123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8">
      <c r="A85" s="1232">
        <v>1</v>
      </c>
      <c r="B85" s="921"/>
      <c r="C85" s="921"/>
      <c r="D85" s="921"/>
      <c r="E85" s="922"/>
      <c r="F85" s="923"/>
      <c r="G85" s="921"/>
      <c r="H85" s="921"/>
      <c r="I85" s="924"/>
      <c r="J85" s="919"/>
      <c r="K85" s="928">
        <v>1</v>
      </c>
      <c r="L85" s="595">
        <f>mergeValue(A85)</f>
        <v>1</v>
      </c>
      <c r="M85" s="643" t="s">
        <v>20</v>
      </c>
      <c r="N85" s="582"/>
      <c r="O85" s="1282"/>
      <c r="P85" s="1283"/>
      <c r="Q85" s="1283"/>
      <c r="R85" s="1283"/>
      <c r="S85" s="1283"/>
      <c r="T85" s="1283"/>
      <c r="U85" s="1283"/>
      <c r="V85" s="1284"/>
      <c r="W85" s="632" t="s">
        <v>659</v>
      </c>
      <c r="X85" s="587"/>
      <c r="Y85" s="587"/>
      <c r="Z85" s="587"/>
      <c r="AA85" s="587"/>
      <c r="AB85" s="587"/>
      <c r="AC85" s="587"/>
      <c r="AD85" s="587"/>
      <c r="AE85" s="587"/>
      <c r="AF85" s="587"/>
      <c r="AG85" s="587"/>
      <c r="AH85" s="587"/>
      <c r="AI85" s="587"/>
    </row>
    <row r="86" spans="1:36" s="525" customFormat="1" ht="34.200000000000003">
      <c r="A86" s="1232"/>
      <c r="B86" s="1232">
        <v>1</v>
      </c>
      <c r="C86" s="921"/>
      <c r="D86" s="921"/>
      <c r="E86" s="923"/>
      <c r="F86" s="923"/>
      <c r="G86" s="921"/>
      <c r="H86" s="921"/>
      <c r="I86" s="918"/>
      <c r="J86" s="917"/>
      <c r="K86" s="928">
        <v>1</v>
      </c>
      <c r="L86" s="595" t="str">
        <f>mergeValue(A86) &amp;"."&amp; mergeValue(B86)</f>
        <v>1.1</v>
      </c>
      <c r="M86" s="548" t="s">
        <v>16</v>
      </c>
      <c r="N86" s="582"/>
      <c r="O86" s="1282"/>
      <c r="P86" s="1283"/>
      <c r="Q86" s="1283"/>
      <c r="R86" s="1283"/>
      <c r="S86" s="1283"/>
      <c r="T86" s="1283"/>
      <c r="U86" s="1283"/>
      <c r="V86" s="1284"/>
      <c r="W86" s="632" t="s">
        <v>477</v>
      </c>
      <c r="X86" s="587"/>
      <c r="Y86" s="587"/>
      <c r="Z86" s="587"/>
      <c r="AA86" s="587"/>
      <c r="AB86" s="587"/>
      <c r="AC86" s="587"/>
      <c r="AD86" s="587"/>
      <c r="AE86" s="587"/>
      <c r="AF86" s="587"/>
      <c r="AG86" s="587"/>
      <c r="AH86" s="587"/>
      <c r="AI86" s="587"/>
    </row>
    <row r="87" spans="1:36" s="525" customFormat="1" ht="22.8">
      <c r="A87" s="1232"/>
      <c r="B87" s="1232"/>
      <c r="C87" s="1232">
        <v>1</v>
      </c>
      <c r="D87" s="921"/>
      <c r="E87" s="923"/>
      <c r="F87" s="923"/>
      <c r="G87" s="921"/>
      <c r="H87" s="921"/>
      <c r="I87" s="925"/>
      <c r="J87" s="917"/>
      <c r="K87" s="928">
        <v>1</v>
      </c>
      <c r="L87" s="595" t="str">
        <f>mergeValue(A87) &amp;"."&amp; mergeValue(B87)&amp;"."&amp; mergeValue(C87)</f>
        <v>1.1.1</v>
      </c>
      <c r="M87" s="549" t="s">
        <v>7</v>
      </c>
      <c r="N87" s="582"/>
      <c r="O87" s="1282"/>
      <c r="P87" s="1283"/>
      <c r="Q87" s="1283"/>
      <c r="R87" s="1283"/>
      <c r="S87" s="1283"/>
      <c r="T87" s="1283"/>
      <c r="U87" s="1283"/>
      <c r="V87" s="1284"/>
      <c r="W87" s="632" t="s">
        <v>634</v>
      </c>
      <c r="X87" s="587"/>
      <c r="Y87" s="587"/>
      <c r="Z87" s="587"/>
      <c r="AA87" s="587"/>
      <c r="AB87" s="587"/>
      <c r="AC87" s="587"/>
      <c r="AD87" s="587"/>
      <c r="AE87" s="587"/>
      <c r="AF87" s="587"/>
      <c r="AG87" s="587"/>
      <c r="AH87" s="587"/>
      <c r="AI87" s="587"/>
    </row>
    <row r="88" spans="1:36" s="525" customFormat="1" ht="22.8">
      <c r="A88" s="1232"/>
      <c r="B88" s="1232"/>
      <c r="C88" s="1232"/>
      <c r="D88" s="1232">
        <v>1</v>
      </c>
      <c r="E88" s="923"/>
      <c r="F88" s="923"/>
      <c r="G88" s="921"/>
      <c r="H88" s="921"/>
      <c r="I88" s="1232">
        <v>1</v>
      </c>
      <c r="J88" s="917"/>
      <c r="K88" s="928">
        <v>1</v>
      </c>
      <c r="L88" s="595" t="str">
        <f>mergeValue(A88) &amp;"."&amp; mergeValue(B88)&amp;"."&amp; mergeValue(C88)&amp;"."&amp; mergeValue(D88)</f>
        <v>1.1.1.1</v>
      </c>
      <c r="M88" s="550" t="s">
        <v>22</v>
      </c>
      <c r="N88" s="582"/>
      <c r="O88" s="1282"/>
      <c r="P88" s="1283"/>
      <c r="Q88" s="1283"/>
      <c r="R88" s="1283"/>
      <c r="S88" s="1283"/>
      <c r="T88" s="1283"/>
      <c r="U88" s="1283"/>
      <c r="V88" s="1284"/>
      <c r="W88" s="632" t="s">
        <v>635</v>
      </c>
      <c r="X88" s="587"/>
      <c r="Y88" s="587"/>
      <c r="Z88" s="587"/>
      <c r="AA88" s="587"/>
      <c r="AB88" s="587"/>
      <c r="AC88" s="587"/>
      <c r="AD88" s="587"/>
      <c r="AE88" s="587"/>
      <c r="AF88" s="587"/>
      <c r="AG88" s="587"/>
      <c r="AH88" s="587"/>
      <c r="AI88" s="587"/>
    </row>
    <row r="89" spans="1:36" s="525" customFormat="1" ht="11.25" hidden="1" customHeight="1">
      <c r="A89" s="1232"/>
      <c r="B89" s="1232"/>
      <c r="C89" s="1232"/>
      <c r="D89" s="1232"/>
      <c r="E89" s="1232">
        <v>1</v>
      </c>
      <c r="F89" s="923"/>
      <c r="G89" s="921"/>
      <c r="H89" s="921"/>
      <c r="I89" s="1232"/>
      <c r="J89" s="923"/>
      <c r="K89" s="928">
        <v>1</v>
      </c>
      <c r="L89" s="595"/>
      <c r="M89" s="556"/>
      <c r="N89" s="583"/>
      <c r="O89" s="1285"/>
      <c r="P89" s="1286"/>
      <c r="Q89" s="1286"/>
      <c r="R89" s="1286"/>
      <c r="S89" s="1286"/>
      <c r="T89" s="1286"/>
      <c r="U89" s="1286"/>
      <c r="V89" s="1287"/>
      <c r="W89" s="561"/>
      <c r="X89" s="587"/>
      <c r="Y89" s="587"/>
      <c r="Z89" s="587"/>
      <c r="AA89" s="587"/>
      <c r="AB89" s="587"/>
      <c r="AC89" s="587"/>
      <c r="AD89" s="587"/>
      <c r="AE89" s="587"/>
      <c r="AF89" s="587"/>
      <c r="AG89" s="587"/>
      <c r="AH89" s="587"/>
      <c r="AI89" s="587"/>
    </row>
    <row r="90" spans="1:36" s="525" customFormat="1" ht="91.2">
      <c r="A90" s="1232"/>
      <c r="B90" s="1232"/>
      <c r="C90" s="1232"/>
      <c r="D90" s="1232"/>
      <c r="E90" s="1232"/>
      <c r="F90" s="1232">
        <v>1</v>
      </c>
      <c r="G90" s="921"/>
      <c r="H90" s="921"/>
      <c r="I90" s="1232"/>
      <c r="J90" s="1238"/>
      <c r="K90" s="928">
        <v>1</v>
      </c>
      <c r="L90" s="595" t="str">
        <f>mergeValue(A90) &amp;"."&amp; mergeValue(B90)&amp;"."&amp; mergeValue(C90)&amp;"."&amp; mergeValue(D90)&amp;"."&amp;  mergeValue(F90)</f>
        <v>1.1.1.1.1</v>
      </c>
      <c r="M90" s="556" t="s">
        <v>10</v>
      </c>
      <c r="N90" s="583"/>
      <c r="O90" s="1235"/>
      <c r="P90" s="1236"/>
      <c r="Q90" s="1236"/>
      <c r="R90" s="1236"/>
      <c r="S90" s="1236"/>
      <c r="T90" s="1236"/>
      <c r="U90" s="1236"/>
      <c r="V90" s="1237"/>
      <c r="W90" s="632" t="s">
        <v>636</v>
      </c>
      <c r="X90" s="587"/>
      <c r="Y90" s="591" t="str">
        <f>strCheckUnique(Z90:Z93)</f>
        <v/>
      </c>
      <c r="Z90" s="587"/>
      <c r="AA90" s="591"/>
      <c r="AB90" s="587"/>
      <c r="AC90" s="587"/>
      <c r="AD90" s="587"/>
      <c r="AE90" s="587"/>
      <c r="AF90" s="587"/>
      <c r="AG90" s="587"/>
      <c r="AH90" s="587"/>
      <c r="AI90" s="587"/>
    </row>
    <row r="91" spans="1:36" s="525" customFormat="1" ht="192" customHeight="1">
      <c r="A91" s="1232"/>
      <c r="B91" s="1232"/>
      <c r="C91" s="1232"/>
      <c r="D91" s="1232"/>
      <c r="E91" s="1232"/>
      <c r="F91" s="1232"/>
      <c r="G91" s="921">
        <v>1</v>
      </c>
      <c r="H91" s="921"/>
      <c r="I91" s="1232"/>
      <c r="J91" s="1238"/>
      <c r="K91" s="920"/>
      <c r="L91" s="595" t="str">
        <f>mergeValue(A91) &amp;"."&amp; mergeValue(B91)&amp;"."&amp; mergeValue(C91)&amp;"."&amp; mergeValue(D91)&amp;"."&amp;  mergeValue(F91)&amp;"."&amp;  mergeValue(G91)</f>
        <v>1.1.1.1.1.1</v>
      </c>
      <c r="M91" s="1071"/>
      <c r="N91" s="588"/>
      <c r="O91" s="564"/>
      <c r="P91" s="564"/>
      <c r="Q91" s="564"/>
      <c r="R91" s="1243"/>
      <c r="S91" s="1228" t="s">
        <v>84</v>
      </c>
      <c r="T91" s="1243"/>
      <c r="U91" s="1228" t="s">
        <v>84</v>
      </c>
      <c r="V91" s="539"/>
      <c r="W91" s="1202"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2"/>
      <c r="B92" s="1232"/>
      <c r="C92" s="1232"/>
      <c r="D92" s="1232"/>
      <c r="E92" s="1232"/>
      <c r="F92" s="1232"/>
      <c r="G92" s="921"/>
      <c r="H92" s="921"/>
      <c r="I92" s="1232"/>
      <c r="J92" s="1238"/>
      <c r="K92" s="928">
        <v>1</v>
      </c>
      <c r="L92" s="602"/>
      <c r="M92" s="648"/>
      <c r="N92" s="588"/>
      <c r="O92" s="564"/>
      <c r="P92" s="564"/>
      <c r="Q92" s="586" t="str">
        <f>R91 &amp; "-" &amp; T91</f>
        <v>-</v>
      </c>
      <c r="R92" s="1243"/>
      <c r="S92" s="1228"/>
      <c r="T92" s="1243"/>
      <c r="U92" s="1228"/>
      <c r="V92" s="539"/>
      <c r="W92" s="1202"/>
      <c r="X92" s="587"/>
      <c r="Y92" s="591"/>
      <c r="Z92" s="591"/>
      <c r="AA92" s="591"/>
      <c r="AB92" s="591"/>
      <c r="AC92" s="591"/>
      <c r="AD92" s="587"/>
      <c r="AE92" s="587"/>
      <c r="AF92" s="587"/>
      <c r="AG92" s="587"/>
      <c r="AH92" s="587"/>
      <c r="AI92" s="587"/>
    </row>
    <row r="93" spans="1:36" s="524" customFormat="1" ht="15" customHeight="1">
      <c r="A93" s="1232"/>
      <c r="B93" s="1232"/>
      <c r="C93" s="1232"/>
      <c r="D93" s="1232"/>
      <c r="E93" s="1232"/>
      <c r="F93" s="1232"/>
      <c r="G93" s="921"/>
      <c r="H93" s="921"/>
      <c r="I93" s="1232"/>
      <c r="J93" s="1238"/>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32"/>
      <c r="B94" s="1232"/>
      <c r="C94" s="1232"/>
      <c r="D94" s="1232"/>
      <c r="E94" s="1232"/>
      <c r="F94" s="923"/>
      <c r="G94" s="923"/>
      <c r="H94" s="921"/>
      <c r="I94" s="123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2"/>
      <c r="B95" s="1232"/>
      <c r="C95" s="1232"/>
      <c r="D95" s="1232"/>
      <c r="E95" s="923"/>
      <c r="F95" s="923"/>
      <c r="G95" s="923"/>
      <c r="H95" s="921"/>
      <c r="I95" s="123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2"/>
      <c r="B96" s="1232"/>
      <c r="C96" s="123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2"/>
      <c r="B97" s="123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8">
      <c r="A103" s="1232">
        <v>1</v>
      </c>
      <c r="B103" s="1081"/>
      <c r="C103" s="1081"/>
      <c r="D103" s="1081"/>
      <c r="E103" s="1082"/>
      <c r="F103" s="1083"/>
      <c r="G103" s="1081"/>
      <c r="H103" s="1081"/>
      <c r="I103" s="1062"/>
      <c r="J103" s="1067"/>
      <c r="K103" s="1067"/>
      <c r="L103" s="595">
        <f>mergeValue(A103)</f>
        <v>1</v>
      </c>
      <c r="M103" s="643" t="s">
        <v>20</v>
      </c>
      <c r="N103" s="582"/>
      <c r="O103" s="1282"/>
      <c r="P103" s="1283"/>
      <c r="Q103" s="1283"/>
      <c r="R103" s="1283"/>
      <c r="S103" s="1283"/>
      <c r="T103" s="1283"/>
      <c r="U103" s="1283"/>
      <c r="V103" s="1283"/>
      <c r="W103" s="1283"/>
      <c r="X103" s="1283"/>
      <c r="Y103" s="1283"/>
      <c r="Z103" s="1283"/>
      <c r="AA103" s="1284"/>
      <c r="AB103" s="632" t="s">
        <v>476</v>
      </c>
      <c r="AC103" s="587"/>
      <c r="AD103" s="587"/>
      <c r="AE103" s="587"/>
      <c r="AF103" s="587"/>
      <c r="AG103" s="587"/>
      <c r="AH103" s="587"/>
      <c r="AI103" s="587"/>
      <c r="AJ103" s="587"/>
      <c r="AK103" s="587"/>
      <c r="AL103" s="587"/>
      <c r="AM103" s="587"/>
      <c r="AN103" s="587"/>
    </row>
    <row r="104" spans="1:40" s="525" customFormat="1" ht="34.200000000000003">
      <c r="A104" s="1232"/>
      <c r="B104" s="1232">
        <v>1</v>
      </c>
      <c r="C104" s="1081"/>
      <c r="D104" s="1081"/>
      <c r="E104" s="1083"/>
      <c r="F104" s="1083"/>
      <c r="G104" s="1081"/>
      <c r="H104" s="1081"/>
      <c r="I104" s="1069"/>
      <c r="J104" s="1064"/>
      <c r="K104" s="1063"/>
      <c r="L104" s="595" t="str">
        <f>mergeValue(A104) &amp;"."&amp; mergeValue(B104)</f>
        <v>1.1</v>
      </c>
      <c r="M104" s="548" t="s">
        <v>16</v>
      </c>
      <c r="N104" s="582"/>
      <c r="O104" s="1282"/>
      <c r="P104" s="1283"/>
      <c r="Q104" s="1283"/>
      <c r="R104" s="1283"/>
      <c r="S104" s="1283"/>
      <c r="T104" s="1283"/>
      <c r="U104" s="1283"/>
      <c r="V104" s="1283"/>
      <c r="W104" s="1283"/>
      <c r="X104" s="1283"/>
      <c r="Y104" s="1283"/>
      <c r="Z104" s="1283"/>
      <c r="AA104" s="1284"/>
      <c r="AB104" s="632" t="s">
        <v>477</v>
      </c>
      <c r="AC104" s="587"/>
      <c r="AD104" s="587"/>
      <c r="AE104" s="587"/>
      <c r="AF104" s="587"/>
      <c r="AG104" s="587"/>
      <c r="AH104" s="587"/>
      <c r="AI104" s="587"/>
      <c r="AJ104" s="587"/>
      <c r="AK104" s="587"/>
      <c r="AL104" s="587"/>
      <c r="AM104" s="587"/>
      <c r="AN104" s="587"/>
    </row>
    <row r="105" spans="1:40" s="525" customFormat="1" ht="22.8">
      <c r="A105" s="1232"/>
      <c r="B105" s="1232"/>
      <c r="C105" s="1232">
        <v>1</v>
      </c>
      <c r="D105" s="1081"/>
      <c r="E105" s="1083"/>
      <c r="F105" s="1083"/>
      <c r="G105" s="1081"/>
      <c r="H105" s="1081"/>
      <c r="I105" s="1069"/>
      <c r="J105" s="1064"/>
      <c r="K105" s="1063"/>
      <c r="L105" s="595" t="str">
        <f>mergeValue(A105) &amp;"."&amp; mergeValue(B105)&amp;"."&amp; mergeValue(C105)</f>
        <v>1.1.1</v>
      </c>
      <c r="M105" s="549" t="s">
        <v>7</v>
      </c>
      <c r="N105" s="582"/>
      <c r="O105" s="1282"/>
      <c r="P105" s="1283"/>
      <c r="Q105" s="1283"/>
      <c r="R105" s="1283"/>
      <c r="S105" s="1283"/>
      <c r="T105" s="1283"/>
      <c r="U105" s="1283"/>
      <c r="V105" s="1283"/>
      <c r="W105" s="1283"/>
      <c r="X105" s="1283"/>
      <c r="Y105" s="1283"/>
      <c r="Z105" s="1283"/>
      <c r="AA105" s="1284"/>
      <c r="AB105" s="632" t="s">
        <v>634</v>
      </c>
      <c r="AC105" s="587"/>
      <c r="AD105" s="587"/>
      <c r="AE105" s="587"/>
      <c r="AF105" s="587"/>
      <c r="AG105" s="587"/>
      <c r="AH105" s="587"/>
      <c r="AI105" s="587"/>
      <c r="AJ105" s="587"/>
      <c r="AK105" s="587"/>
      <c r="AL105" s="587"/>
      <c r="AM105" s="587"/>
      <c r="AN105" s="587"/>
    </row>
    <row r="106" spans="1:40" s="525" customFormat="1" ht="22.8">
      <c r="A106" s="1232"/>
      <c r="B106" s="1232"/>
      <c r="C106" s="1232"/>
      <c r="D106" s="1232">
        <v>1</v>
      </c>
      <c r="E106" s="1083"/>
      <c r="F106" s="1083"/>
      <c r="G106" s="1081"/>
      <c r="H106" s="1081"/>
      <c r="I106" s="1069"/>
      <c r="J106" s="1064"/>
      <c r="K106" s="1063"/>
      <c r="L106" s="595" t="str">
        <f>mergeValue(A106) &amp;"."&amp; mergeValue(B106)&amp;"."&amp; mergeValue(C106)&amp;"."&amp; mergeValue(D106)</f>
        <v>1.1.1.1</v>
      </c>
      <c r="M106" s="550" t="s">
        <v>22</v>
      </c>
      <c r="N106" s="582"/>
      <c r="O106" s="1282"/>
      <c r="P106" s="1283"/>
      <c r="Q106" s="1283"/>
      <c r="R106" s="1283"/>
      <c r="S106" s="1283"/>
      <c r="T106" s="1283"/>
      <c r="U106" s="1283"/>
      <c r="V106" s="1283"/>
      <c r="W106" s="1283"/>
      <c r="X106" s="1283"/>
      <c r="Y106" s="1283"/>
      <c r="Z106" s="1283"/>
      <c r="AA106" s="1284"/>
      <c r="AB106" s="632" t="s">
        <v>635</v>
      </c>
      <c r="AC106" s="587"/>
      <c r="AD106" s="587"/>
      <c r="AE106" s="587"/>
      <c r="AF106" s="587"/>
      <c r="AG106" s="587"/>
      <c r="AH106" s="587"/>
      <c r="AI106" s="587"/>
      <c r="AJ106" s="587"/>
      <c r="AK106" s="587"/>
      <c r="AL106" s="587"/>
      <c r="AM106" s="587"/>
      <c r="AN106" s="587"/>
    </row>
    <row r="107" spans="1:40" s="525" customFormat="1" ht="0.15" customHeight="1">
      <c r="A107" s="1232"/>
      <c r="B107" s="1232"/>
      <c r="C107" s="1232"/>
      <c r="D107" s="1232"/>
      <c r="E107" s="1232">
        <v>1</v>
      </c>
      <c r="F107" s="1083"/>
      <c r="G107" s="1081"/>
      <c r="H107" s="1081"/>
      <c r="I107" s="1068"/>
      <c r="J107" s="1064"/>
      <c r="K107" s="1063"/>
      <c r="L107" s="595"/>
      <c r="M107" s="556"/>
      <c r="N107" s="583"/>
      <c r="O107" s="1285"/>
      <c r="P107" s="1286"/>
      <c r="Q107" s="1286"/>
      <c r="R107" s="1286"/>
      <c r="S107" s="1286"/>
      <c r="T107" s="1286"/>
      <c r="U107" s="1286"/>
      <c r="V107" s="1286"/>
      <c r="W107" s="1286"/>
      <c r="X107" s="1286"/>
      <c r="Y107" s="1286"/>
      <c r="Z107" s="1286"/>
      <c r="AA107" s="1287"/>
      <c r="AB107" s="632"/>
      <c r="AC107" s="587"/>
      <c r="AD107" s="587"/>
      <c r="AE107" s="587"/>
      <c r="AF107" s="587"/>
      <c r="AG107" s="587"/>
      <c r="AH107" s="587"/>
      <c r="AI107" s="587"/>
      <c r="AJ107" s="587"/>
      <c r="AK107" s="587"/>
      <c r="AL107" s="587"/>
      <c r="AM107" s="587"/>
      <c r="AN107" s="587"/>
    </row>
    <row r="108" spans="1:40" s="525" customFormat="1" ht="91.2">
      <c r="A108" s="1232"/>
      <c r="B108" s="1232"/>
      <c r="C108" s="1232"/>
      <c r="D108" s="1232"/>
      <c r="E108" s="1232"/>
      <c r="F108" s="1232">
        <v>1</v>
      </c>
      <c r="G108" s="1081"/>
      <c r="H108" s="1081"/>
      <c r="I108" s="1254"/>
      <c r="J108" s="1064"/>
      <c r="K108" s="1063"/>
      <c r="L108" s="595" t="str">
        <f>mergeValue(A108) &amp;"."&amp; mergeValue(B108)&amp;"."&amp; mergeValue(C108)&amp;"."&amp; mergeValue(D108)&amp;"."&amp; mergeValue(F108)</f>
        <v>1.1.1.1.1</v>
      </c>
      <c r="M108" s="557" t="s">
        <v>10</v>
      </c>
      <c r="N108" s="583"/>
      <c r="O108" s="1235"/>
      <c r="P108" s="1236"/>
      <c r="Q108" s="1236"/>
      <c r="R108" s="1236"/>
      <c r="S108" s="1236"/>
      <c r="T108" s="1236"/>
      <c r="U108" s="1236"/>
      <c r="V108" s="1236"/>
      <c r="W108" s="1236"/>
      <c r="X108" s="1236"/>
      <c r="Y108" s="1236"/>
      <c r="Z108" s="1236"/>
      <c r="AA108" s="1237"/>
      <c r="AB108" s="632" t="s">
        <v>636</v>
      </c>
      <c r="AC108" s="587"/>
      <c r="AD108" s="591" t="str">
        <f>strCheckUnique(AE108:AE113)</f>
        <v/>
      </c>
      <c r="AE108" s="587"/>
      <c r="AF108" s="591"/>
      <c r="AG108" s="587"/>
      <c r="AH108" s="587"/>
      <c r="AI108" s="587"/>
      <c r="AJ108" s="587"/>
      <c r="AK108" s="587"/>
      <c r="AL108" s="587"/>
      <c r="AM108" s="587"/>
      <c r="AN108" s="587"/>
    </row>
    <row r="109" spans="1:40" s="525" customFormat="1" ht="136.80000000000001">
      <c r="A109" s="1232"/>
      <c r="B109" s="1232"/>
      <c r="C109" s="1232"/>
      <c r="D109" s="1232"/>
      <c r="E109" s="1232"/>
      <c r="F109" s="1232"/>
      <c r="G109" s="1232">
        <v>1</v>
      </c>
      <c r="H109" s="1081"/>
      <c r="I109" s="1254"/>
      <c r="J109" s="1255"/>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43"/>
      <c r="X109" s="1228" t="s">
        <v>84</v>
      </c>
      <c r="Y109" s="1243"/>
      <c r="Z109" s="1228"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2"/>
      <c r="B110" s="1232"/>
      <c r="C110" s="1232"/>
      <c r="D110" s="1232"/>
      <c r="E110" s="1232"/>
      <c r="F110" s="1232"/>
      <c r="G110" s="1232"/>
      <c r="H110" s="1081">
        <v>1</v>
      </c>
      <c r="I110" s="1254"/>
      <c r="J110" s="1255"/>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3"/>
      <c r="X110" s="1228"/>
      <c r="Y110" s="1243"/>
      <c r="Z110" s="1228"/>
      <c r="AA110" s="672"/>
      <c r="AB110" s="1202" t="s">
        <v>670</v>
      </c>
      <c r="AC110" s="587" t="str">
        <f>strCheckDate(O110:AA110)</f>
        <v/>
      </c>
      <c r="AD110" s="587"/>
      <c r="AE110" s="587"/>
      <c r="AF110" s="591"/>
      <c r="AG110" s="587"/>
      <c r="AH110" s="587"/>
      <c r="AI110" s="587"/>
      <c r="AJ110" s="587"/>
      <c r="AK110" s="587"/>
      <c r="AL110" s="587"/>
      <c r="AM110" s="587"/>
      <c r="AN110" s="587"/>
    </row>
    <row r="111" spans="1:40" s="525" customFormat="1" ht="0.15" customHeight="1">
      <c r="A111" s="1232"/>
      <c r="B111" s="1232"/>
      <c r="C111" s="1232"/>
      <c r="D111" s="1232"/>
      <c r="E111" s="1232"/>
      <c r="F111" s="1232"/>
      <c r="G111" s="1232"/>
      <c r="H111" s="1081"/>
      <c r="I111" s="1254"/>
      <c r="J111" s="1255"/>
      <c r="K111" s="1070"/>
      <c r="L111" s="602"/>
      <c r="M111" s="648"/>
      <c r="N111" s="648"/>
      <c r="O111" s="564"/>
      <c r="P111" s="495"/>
      <c r="Q111" s="495"/>
      <c r="R111" s="495"/>
      <c r="S111" s="495"/>
      <c r="T111" s="495"/>
      <c r="U111" s="561"/>
      <c r="V111" s="586"/>
      <c r="W111" s="1227"/>
      <c r="X111" s="1228"/>
      <c r="Y111" s="1227"/>
      <c r="Z111" s="1228"/>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32"/>
      <c r="B112" s="1232"/>
      <c r="C112" s="1232"/>
      <c r="D112" s="1232"/>
      <c r="E112" s="1232"/>
      <c r="F112" s="1232"/>
      <c r="G112" s="1232"/>
      <c r="H112" s="1081"/>
      <c r="I112" s="1254"/>
      <c r="J112" s="1255"/>
      <c r="K112" s="1072"/>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32"/>
      <c r="B113" s="1232"/>
      <c r="C113" s="1232"/>
      <c r="D113" s="1232"/>
      <c r="E113" s="1232"/>
      <c r="F113" s="1232"/>
      <c r="G113" s="1081"/>
      <c r="H113" s="1081"/>
      <c r="I113" s="125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2"/>
      <c r="B114" s="1232"/>
      <c r="C114" s="1232"/>
      <c r="D114" s="1232"/>
      <c r="E114" s="1232"/>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15" customHeight="1">
      <c r="A115" s="1232"/>
      <c r="B115" s="1232"/>
      <c r="C115" s="1232"/>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2"/>
      <c r="B116" s="1232"/>
      <c r="C116" s="1232"/>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2"/>
      <c r="B117" s="1232"/>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2"/>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8">
      <c r="A125" s="1232">
        <v>1</v>
      </c>
      <c r="B125" s="942"/>
      <c r="C125" s="942"/>
      <c r="D125" s="942"/>
      <c r="E125" s="943"/>
      <c r="F125" s="944"/>
      <c r="G125" s="944"/>
      <c r="H125" s="944"/>
      <c r="I125" s="945"/>
      <c r="J125" s="940"/>
      <c r="K125" s="947"/>
      <c r="L125" s="595">
        <f>mergeValue(A125)</f>
        <v>1</v>
      </c>
      <c r="M125" s="643" t="s">
        <v>20</v>
      </c>
      <c r="N125" s="582"/>
      <c r="O125" s="1245"/>
      <c r="P125" s="1245"/>
      <c r="Q125" s="1245"/>
      <c r="R125" s="1245"/>
      <c r="S125" s="1245"/>
      <c r="T125" s="1245"/>
      <c r="U125" s="1245"/>
      <c r="V125" s="1245"/>
      <c r="W125" s="632" t="s">
        <v>659</v>
      </c>
      <c r="X125" s="587"/>
      <c r="Y125" s="587"/>
      <c r="Z125" s="587"/>
      <c r="AA125" s="587"/>
      <c r="AB125" s="587"/>
      <c r="AC125" s="587"/>
      <c r="AD125" s="587"/>
      <c r="AE125" s="587"/>
      <c r="AF125" s="587"/>
      <c r="AG125" s="587"/>
      <c r="AH125" s="587"/>
    </row>
    <row r="126" spans="1:40" s="525" customFormat="1" ht="34.200000000000003">
      <c r="A126" s="1232"/>
      <c r="B126" s="1232">
        <v>1</v>
      </c>
      <c r="C126" s="942"/>
      <c r="D126" s="942"/>
      <c r="E126" s="944"/>
      <c r="F126" s="944"/>
      <c r="G126" s="944"/>
      <c r="H126" s="944"/>
      <c r="I126" s="939"/>
      <c r="J126" s="938"/>
      <c r="K126" s="941"/>
      <c r="L126" s="595" t="str">
        <f>mergeValue(A126) &amp;"."&amp; mergeValue(B126)</f>
        <v>1.1</v>
      </c>
      <c r="M126" s="548" t="s">
        <v>16</v>
      </c>
      <c r="N126" s="582"/>
      <c r="O126" s="1245"/>
      <c r="P126" s="1245"/>
      <c r="Q126" s="1245"/>
      <c r="R126" s="1245"/>
      <c r="S126" s="1245"/>
      <c r="T126" s="1245"/>
      <c r="U126" s="1245"/>
      <c r="V126" s="1245"/>
      <c r="W126" s="632" t="s">
        <v>477</v>
      </c>
      <c r="X126" s="587"/>
      <c r="Y126" s="587"/>
      <c r="Z126" s="587"/>
      <c r="AA126" s="587"/>
      <c r="AB126" s="587"/>
      <c r="AC126" s="587"/>
      <c r="AD126" s="587"/>
      <c r="AE126" s="587"/>
      <c r="AF126" s="587"/>
      <c r="AG126" s="587"/>
      <c r="AH126" s="587"/>
    </row>
    <row r="127" spans="1:40" s="525" customFormat="1" ht="22.8">
      <c r="A127" s="1232"/>
      <c r="B127" s="1232"/>
      <c r="C127" s="1232">
        <v>1</v>
      </c>
      <c r="D127" s="942"/>
      <c r="E127" s="944"/>
      <c r="F127" s="944"/>
      <c r="G127" s="944"/>
      <c r="H127" s="944"/>
      <c r="I127" s="946"/>
      <c r="J127" s="938"/>
      <c r="K127" s="941"/>
      <c r="L127" s="595" t="str">
        <f>mergeValue(A127) &amp;"."&amp; mergeValue(B127)&amp;"."&amp; mergeValue(C127)</f>
        <v>1.1.1</v>
      </c>
      <c r="M127" s="549" t="s">
        <v>7</v>
      </c>
      <c r="N127" s="582"/>
      <c r="O127" s="1245"/>
      <c r="P127" s="1245"/>
      <c r="Q127" s="1245"/>
      <c r="R127" s="1245"/>
      <c r="S127" s="1245"/>
      <c r="T127" s="1245"/>
      <c r="U127" s="1245"/>
      <c r="V127" s="1245"/>
      <c r="W127" s="632" t="s">
        <v>634</v>
      </c>
      <c r="X127" s="587"/>
      <c r="Y127" s="587"/>
      <c r="Z127" s="587"/>
      <c r="AA127" s="587"/>
      <c r="AB127" s="587"/>
      <c r="AC127" s="587"/>
      <c r="AD127" s="587"/>
      <c r="AE127" s="587"/>
      <c r="AF127" s="587"/>
      <c r="AG127" s="587"/>
      <c r="AH127" s="587"/>
    </row>
    <row r="128" spans="1:40" s="525" customFormat="1" ht="22.8">
      <c r="A128" s="1232"/>
      <c r="B128" s="1232"/>
      <c r="C128" s="1232"/>
      <c r="D128" s="1232">
        <v>1</v>
      </c>
      <c r="E128" s="944"/>
      <c r="F128" s="944"/>
      <c r="G128" s="944"/>
      <c r="H128" s="944"/>
      <c r="I128" s="946"/>
      <c r="J128" s="938"/>
      <c r="K128" s="941"/>
      <c r="L128" s="595" t="str">
        <f>mergeValue(A128) &amp;"."&amp; mergeValue(B128)&amp;"."&amp; mergeValue(C128)&amp;"."&amp; mergeValue(D128)</f>
        <v>1.1.1.1</v>
      </c>
      <c r="M128" s="550" t="s">
        <v>22</v>
      </c>
      <c r="N128" s="582"/>
      <c r="O128" s="1245"/>
      <c r="P128" s="1245"/>
      <c r="Q128" s="1245"/>
      <c r="R128" s="1245"/>
      <c r="S128" s="1245"/>
      <c r="T128" s="1245"/>
      <c r="U128" s="1245"/>
      <c r="V128" s="1245"/>
      <c r="W128" s="632" t="s">
        <v>635</v>
      </c>
      <c r="X128" s="587"/>
      <c r="Y128" s="587"/>
      <c r="Z128" s="587"/>
      <c r="AA128" s="587"/>
      <c r="AB128" s="587"/>
      <c r="AC128" s="587"/>
      <c r="AD128" s="587"/>
      <c r="AE128" s="587"/>
      <c r="AF128" s="587"/>
      <c r="AG128" s="587"/>
      <c r="AH128" s="587"/>
    </row>
    <row r="129" spans="1:34" s="525" customFormat="1" ht="11.25" hidden="1" customHeight="1">
      <c r="A129" s="1232"/>
      <c r="B129" s="1232"/>
      <c r="C129" s="1232"/>
      <c r="D129" s="1232"/>
      <c r="E129" s="1232">
        <v>1</v>
      </c>
      <c r="F129" s="944"/>
      <c r="G129" s="944"/>
      <c r="H129" s="942">
        <v>1</v>
      </c>
      <c r="I129" s="123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1.2">
      <c r="A130" s="1232"/>
      <c r="B130" s="1232"/>
      <c r="C130" s="1232"/>
      <c r="D130" s="1232"/>
      <c r="E130" s="1232"/>
      <c r="F130" s="1232">
        <v>1</v>
      </c>
      <c r="G130" s="942"/>
      <c r="H130" s="942"/>
      <c r="I130" s="1232"/>
      <c r="J130" s="1232">
        <v>1</v>
      </c>
      <c r="K130" s="950"/>
      <c r="L130" s="595" t="str">
        <f>mergeValue(A130) &amp;"."&amp; mergeValue(B130)&amp;"."&amp; mergeValue(C130)&amp;"."&amp; mergeValue(D130)&amp;"."&amp;  mergeValue(F130)</f>
        <v>1.1.1.1.1</v>
      </c>
      <c r="M130" s="557" t="s">
        <v>10</v>
      </c>
      <c r="N130" s="583"/>
      <c r="O130" s="1234"/>
      <c r="P130" s="1234"/>
      <c r="Q130" s="1234"/>
      <c r="R130" s="1234"/>
      <c r="S130" s="1234"/>
      <c r="T130" s="1234"/>
      <c r="U130" s="1234"/>
      <c r="V130" s="1234"/>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32"/>
      <c r="B131" s="1232"/>
      <c r="C131" s="1232"/>
      <c r="D131" s="1232"/>
      <c r="E131" s="1232"/>
      <c r="F131" s="1232"/>
      <c r="G131" s="942">
        <v>1</v>
      </c>
      <c r="H131" s="942"/>
      <c r="I131" s="1232"/>
      <c r="J131" s="1232"/>
      <c r="K131" s="950">
        <v>1</v>
      </c>
      <c r="L131" s="595" t="str">
        <f>mergeValue(A131) &amp;"."&amp; mergeValue(B131)&amp;"."&amp; mergeValue(C131)&amp;"."&amp; mergeValue(D131)&amp;"."&amp; mergeValue(F131)&amp;"."&amp; mergeValue(G131)</f>
        <v>1.1.1.1.1.1</v>
      </c>
      <c r="M131" s="1071"/>
      <c r="N131" s="588"/>
      <c r="O131" s="564"/>
      <c r="P131" s="564"/>
      <c r="Q131" s="1096"/>
      <c r="R131" s="1243"/>
      <c r="S131" s="1228" t="s">
        <v>84</v>
      </c>
      <c r="T131" s="1243"/>
      <c r="U131" s="1228" t="s">
        <v>85</v>
      </c>
      <c r="V131" s="580"/>
      <c r="W131" s="1202" t="s">
        <v>660</v>
      </c>
      <c r="X131" s="587" t="str">
        <f>strCheckDate(O132:V132)</f>
        <v/>
      </c>
      <c r="Y131" s="591"/>
      <c r="Z131" s="591" t="str">
        <f>IF(M131="","",M131 )</f>
        <v/>
      </c>
      <c r="AA131" s="591"/>
      <c r="AB131" s="591"/>
      <c r="AC131" s="591"/>
      <c r="AD131" s="587"/>
      <c r="AE131" s="587"/>
      <c r="AF131" s="587"/>
      <c r="AG131" s="587"/>
      <c r="AH131" s="587"/>
    </row>
    <row r="132" spans="1:34" s="525" customFormat="1" ht="0.15" customHeight="1">
      <c r="A132" s="1232"/>
      <c r="B132" s="1232"/>
      <c r="C132" s="1232"/>
      <c r="D132" s="1232"/>
      <c r="E132" s="1232"/>
      <c r="F132" s="1232"/>
      <c r="G132" s="942"/>
      <c r="H132" s="942"/>
      <c r="I132" s="1232"/>
      <c r="J132" s="1232"/>
      <c r="K132" s="950"/>
      <c r="L132" s="602"/>
      <c r="M132" s="648"/>
      <c r="N132" s="588"/>
      <c r="O132" s="564"/>
      <c r="P132" s="564"/>
      <c r="Q132" s="586" t="str">
        <f>R131 &amp; "-" &amp; T131</f>
        <v>-</v>
      </c>
      <c r="R132" s="1227"/>
      <c r="S132" s="1228"/>
      <c r="T132" s="1227"/>
      <c r="U132" s="1228"/>
      <c r="V132" s="580"/>
      <c r="W132" s="1202"/>
      <c r="X132" s="587"/>
      <c r="Y132" s="587"/>
      <c r="Z132" s="587"/>
      <c r="AA132" s="587"/>
      <c r="AB132" s="587"/>
      <c r="AC132" s="587"/>
      <c r="AD132" s="587"/>
      <c r="AE132" s="587"/>
      <c r="AF132" s="587"/>
      <c r="AG132" s="587"/>
      <c r="AH132" s="587"/>
    </row>
    <row r="133" spans="1:34" s="524" customFormat="1" ht="15" customHeight="1">
      <c r="A133" s="1232"/>
      <c r="B133" s="1232"/>
      <c r="C133" s="1232"/>
      <c r="D133" s="1232"/>
      <c r="E133" s="1232"/>
      <c r="F133" s="1232"/>
      <c r="G133" s="944"/>
      <c r="H133" s="942"/>
      <c r="I133" s="1232"/>
      <c r="J133" s="1232"/>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32"/>
      <c r="B134" s="1232"/>
      <c r="C134" s="1232"/>
      <c r="D134" s="1232"/>
      <c r="E134" s="1232"/>
      <c r="F134" s="944"/>
      <c r="G134" s="944"/>
      <c r="H134" s="942"/>
      <c r="I134" s="123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15" customHeight="1">
      <c r="A135" s="1232"/>
      <c r="B135" s="1232"/>
      <c r="C135" s="1232"/>
      <c r="D135" s="123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2"/>
      <c r="B136" s="1232"/>
      <c r="C136" s="123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2"/>
      <c r="B137" s="123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8">
      <c r="A143" s="1232">
        <v>1</v>
      </c>
      <c r="B143" s="960"/>
      <c r="C143" s="960"/>
      <c r="D143" s="960"/>
      <c r="E143" s="961"/>
      <c r="F143" s="962"/>
      <c r="G143" s="962"/>
      <c r="H143" s="962"/>
      <c r="I143" s="963"/>
      <c r="J143" s="958"/>
      <c r="K143" s="965"/>
      <c r="L143" s="595">
        <f>mergeValue(A143)</f>
        <v>1</v>
      </c>
      <c r="M143" s="643" t="s">
        <v>20</v>
      </c>
      <c r="N143" s="582"/>
      <c r="O143" s="1245"/>
      <c r="P143" s="1245"/>
      <c r="Q143" s="1245"/>
      <c r="R143" s="1245"/>
      <c r="S143" s="1245"/>
      <c r="T143" s="1245"/>
      <c r="U143" s="1245"/>
      <c r="V143" s="1245"/>
      <c r="W143" s="632" t="s">
        <v>659</v>
      </c>
      <c r="X143" s="587"/>
      <c r="Y143" s="587"/>
      <c r="Z143" s="587"/>
      <c r="AA143" s="587"/>
      <c r="AB143" s="587"/>
      <c r="AC143" s="587"/>
      <c r="AD143" s="587"/>
      <c r="AE143" s="587"/>
      <c r="AF143" s="587"/>
      <c r="AG143" s="587"/>
      <c r="AH143" s="587"/>
    </row>
    <row r="144" spans="1:34" s="525" customFormat="1" ht="34.200000000000003">
      <c r="A144" s="1232"/>
      <c r="B144" s="1232">
        <v>1</v>
      </c>
      <c r="C144" s="960"/>
      <c r="D144" s="960"/>
      <c r="E144" s="962"/>
      <c r="F144" s="962"/>
      <c r="G144" s="962"/>
      <c r="H144" s="962"/>
      <c r="I144" s="957"/>
      <c r="J144" s="956"/>
      <c r="K144" s="959"/>
      <c r="L144" s="595" t="str">
        <f>mergeValue(A144) &amp;"."&amp; mergeValue(B144)</f>
        <v>1.1</v>
      </c>
      <c r="M144" s="548" t="s">
        <v>16</v>
      </c>
      <c r="N144" s="582"/>
      <c r="O144" s="1245"/>
      <c r="P144" s="1245"/>
      <c r="Q144" s="1245"/>
      <c r="R144" s="1245"/>
      <c r="S144" s="1245"/>
      <c r="T144" s="1245"/>
      <c r="U144" s="1245"/>
      <c r="V144" s="1245"/>
      <c r="W144" s="632" t="s">
        <v>477</v>
      </c>
      <c r="X144" s="587"/>
      <c r="Y144" s="587"/>
      <c r="Z144" s="587"/>
      <c r="AA144" s="587"/>
      <c r="AB144" s="587"/>
      <c r="AC144" s="587"/>
      <c r="AD144" s="587"/>
      <c r="AE144" s="587"/>
      <c r="AF144" s="587"/>
      <c r="AG144" s="587"/>
      <c r="AH144" s="587"/>
    </row>
    <row r="145" spans="1:35" s="525" customFormat="1" ht="22.8">
      <c r="A145" s="1232"/>
      <c r="B145" s="1232"/>
      <c r="C145" s="1232">
        <v>1</v>
      </c>
      <c r="D145" s="960"/>
      <c r="E145" s="962"/>
      <c r="F145" s="962"/>
      <c r="G145" s="962"/>
      <c r="H145" s="962"/>
      <c r="I145" s="964"/>
      <c r="J145" s="956"/>
      <c r="K145" s="959"/>
      <c r="L145" s="595" t="str">
        <f>mergeValue(A145) &amp;"."&amp; mergeValue(B145)&amp;"."&amp; mergeValue(C145)</f>
        <v>1.1.1</v>
      </c>
      <c r="M145" s="549" t="s">
        <v>7</v>
      </c>
      <c r="N145" s="582"/>
      <c r="O145" s="1245"/>
      <c r="P145" s="1245"/>
      <c r="Q145" s="1245"/>
      <c r="R145" s="1245"/>
      <c r="S145" s="1245"/>
      <c r="T145" s="1245"/>
      <c r="U145" s="1245"/>
      <c r="V145" s="1245"/>
      <c r="W145" s="632" t="s">
        <v>634</v>
      </c>
      <c r="X145" s="587"/>
      <c r="Y145" s="587"/>
      <c r="Z145" s="587"/>
      <c r="AA145" s="587"/>
      <c r="AB145" s="587"/>
      <c r="AC145" s="587"/>
      <c r="AD145" s="587"/>
      <c r="AE145" s="587"/>
      <c r="AF145" s="587"/>
      <c r="AG145" s="587"/>
      <c r="AH145" s="587"/>
    </row>
    <row r="146" spans="1:35" s="525" customFormat="1" ht="22.8">
      <c r="A146" s="1232"/>
      <c r="B146" s="1232"/>
      <c r="C146" s="1232"/>
      <c r="D146" s="1232">
        <v>1</v>
      </c>
      <c r="E146" s="962"/>
      <c r="F146" s="962"/>
      <c r="G146" s="962"/>
      <c r="H146" s="962"/>
      <c r="I146" s="964"/>
      <c r="J146" s="956"/>
      <c r="K146" s="959"/>
      <c r="L146" s="595" t="str">
        <f>mergeValue(A146) &amp;"."&amp; mergeValue(B146)&amp;"."&amp; mergeValue(C146)&amp;"."&amp; mergeValue(D146)</f>
        <v>1.1.1.1</v>
      </c>
      <c r="M146" s="550" t="s">
        <v>22</v>
      </c>
      <c r="N146" s="582"/>
      <c r="O146" s="1245"/>
      <c r="P146" s="1245"/>
      <c r="Q146" s="1245"/>
      <c r="R146" s="1245"/>
      <c r="S146" s="1245"/>
      <c r="T146" s="1245"/>
      <c r="U146" s="1245"/>
      <c r="V146" s="1245"/>
      <c r="W146" s="632" t="s">
        <v>635</v>
      </c>
      <c r="X146" s="587"/>
      <c r="Y146" s="587"/>
      <c r="Z146" s="587"/>
      <c r="AA146" s="587"/>
      <c r="AB146" s="587"/>
      <c r="AC146" s="587"/>
      <c r="AD146" s="587"/>
      <c r="AE146" s="587"/>
      <c r="AF146" s="587"/>
      <c r="AG146" s="587"/>
      <c r="AH146" s="587"/>
    </row>
    <row r="147" spans="1:35" s="525" customFormat="1" ht="11.25" hidden="1" customHeight="1">
      <c r="A147" s="1232"/>
      <c r="B147" s="1232"/>
      <c r="C147" s="1232"/>
      <c r="D147" s="1232"/>
      <c r="E147" s="1232">
        <v>1</v>
      </c>
      <c r="F147" s="962"/>
      <c r="G147" s="962"/>
      <c r="H147" s="960">
        <v>1</v>
      </c>
      <c r="I147" s="123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1.2">
      <c r="A148" s="1232"/>
      <c r="B148" s="1232"/>
      <c r="C148" s="1232"/>
      <c r="D148" s="1232"/>
      <c r="E148" s="1232"/>
      <c r="F148" s="1232">
        <v>1</v>
      </c>
      <c r="G148" s="960"/>
      <c r="H148" s="960"/>
      <c r="I148" s="1232"/>
      <c r="J148" s="1232">
        <v>1</v>
      </c>
      <c r="K148" s="968"/>
      <c r="L148" s="595" t="str">
        <f>mergeValue(A148) &amp;"."&amp; mergeValue(B148)&amp;"."&amp; mergeValue(C148)&amp;"."&amp; mergeValue(D148)&amp;"."&amp;  mergeValue(F148)</f>
        <v>1.1.1.1.1</v>
      </c>
      <c r="M148" s="557" t="s">
        <v>10</v>
      </c>
      <c r="N148" s="583"/>
      <c r="O148" s="1234"/>
      <c r="P148" s="1234"/>
      <c r="Q148" s="1234"/>
      <c r="R148" s="1234"/>
      <c r="S148" s="1234"/>
      <c r="T148" s="1234"/>
      <c r="U148" s="1234"/>
      <c r="V148" s="1234"/>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32"/>
      <c r="B149" s="1232"/>
      <c r="C149" s="1232"/>
      <c r="D149" s="1232"/>
      <c r="E149" s="1232"/>
      <c r="F149" s="1232"/>
      <c r="G149" s="960">
        <v>1</v>
      </c>
      <c r="H149" s="960"/>
      <c r="I149" s="1232"/>
      <c r="J149" s="1232"/>
      <c r="K149" s="968">
        <v>1</v>
      </c>
      <c r="L149" s="595" t="str">
        <f>mergeValue(A149) &amp;"."&amp; mergeValue(B149)&amp;"."&amp; mergeValue(C149)&amp;"."&amp; mergeValue(D149)&amp;"."&amp; mergeValue(F149)&amp;"."&amp; mergeValue(G149)</f>
        <v>1.1.1.1.1.1</v>
      </c>
      <c r="M149" s="1071"/>
      <c r="N149" s="588"/>
      <c r="O149" s="564"/>
      <c r="P149" s="564"/>
      <c r="Q149" s="1096"/>
      <c r="R149" s="1243"/>
      <c r="S149" s="1228" t="s">
        <v>84</v>
      </c>
      <c r="T149" s="1243"/>
      <c r="U149" s="1228" t="s">
        <v>85</v>
      </c>
      <c r="V149" s="580"/>
      <c r="W149" s="1202" t="s">
        <v>660</v>
      </c>
      <c r="X149" s="587" t="str">
        <f>strCheckDate(O150:V150)</f>
        <v/>
      </c>
      <c r="Y149" s="591"/>
      <c r="Z149" s="591" t="str">
        <f>IF(M149="","",M149 )</f>
        <v/>
      </c>
      <c r="AA149" s="591"/>
      <c r="AB149" s="591"/>
      <c r="AC149" s="591"/>
      <c r="AD149" s="587"/>
      <c r="AE149" s="587"/>
      <c r="AF149" s="587"/>
      <c r="AG149" s="587"/>
      <c r="AH149" s="587"/>
    </row>
    <row r="150" spans="1:35" s="525" customFormat="1" ht="0.15" customHeight="1">
      <c r="A150" s="1232"/>
      <c r="B150" s="1232"/>
      <c r="C150" s="1232"/>
      <c r="D150" s="1232"/>
      <c r="E150" s="1232"/>
      <c r="F150" s="1232"/>
      <c r="G150" s="960"/>
      <c r="H150" s="960"/>
      <c r="I150" s="1232"/>
      <c r="J150" s="1232"/>
      <c r="K150" s="968"/>
      <c r="L150" s="602"/>
      <c r="M150" s="648"/>
      <c r="N150" s="588"/>
      <c r="O150" s="564"/>
      <c r="P150" s="564"/>
      <c r="Q150" s="586" t="str">
        <f>R149 &amp; "-" &amp; T149</f>
        <v>-</v>
      </c>
      <c r="R150" s="1227"/>
      <c r="S150" s="1228"/>
      <c r="T150" s="1227"/>
      <c r="U150" s="1228"/>
      <c r="V150" s="580"/>
      <c r="W150" s="1202"/>
      <c r="X150" s="587"/>
      <c r="Y150" s="587"/>
      <c r="Z150" s="587"/>
      <c r="AA150" s="587"/>
      <c r="AB150" s="587"/>
      <c r="AC150" s="587"/>
      <c r="AD150" s="587"/>
      <c r="AE150" s="587"/>
      <c r="AF150" s="587"/>
      <c r="AG150" s="587"/>
      <c r="AH150" s="587"/>
    </row>
    <row r="151" spans="1:35" s="524" customFormat="1" ht="15" customHeight="1">
      <c r="A151" s="1232"/>
      <c r="B151" s="1232"/>
      <c r="C151" s="1232"/>
      <c r="D151" s="1232"/>
      <c r="E151" s="1232"/>
      <c r="F151" s="1232"/>
      <c r="G151" s="962"/>
      <c r="H151" s="960"/>
      <c r="I151" s="1232"/>
      <c r="J151" s="1232"/>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32"/>
      <c r="B152" s="1232"/>
      <c r="C152" s="1232"/>
      <c r="D152" s="1232"/>
      <c r="E152" s="1232"/>
      <c r="F152" s="962"/>
      <c r="G152" s="962"/>
      <c r="H152" s="960"/>
      <c r="I152" s="123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2"/>
      <c r="B153" s="1232"/>
      <c r="C153" s="1232"/>
      <c r="D153" s="123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2"/>
      <c r="B154" s="1232"/>
      <c r="C154" s="123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2"/>
      <c r="B155" s="123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8">
      <c r="A161" s="1232">
        <v>1</v>
      </c>
      <c r="B161" s="903"/>
      <c r="C161" s="903"/>
      <c r="D161" s="903"/>
      <c r="E161" s="904"/>
      <c r="F161" s="905"/>
      <c r="G161" s="905"/>
      <c r="H161" s="905"/>
      <c r="I161" s="906"/>
      <c r="J161" s="901"/>
      <c r="K161" s="908"/>
      <c r="L161" s="595">
        <f>mergeValue(A161)</f>
        <v>1</v>
      </c>
      <c r="M161" s="643" t="s">
        <v>20</v>
      </c>
      <c r="N161" s="582"/>
      <c r="O161" s="1282"/>
      <c r="P161" s="1283"/>
      <c r="Q161" s="1283"/>
      <c r="R161" s="1283"/>
      <c r="S161" s="1283"/>
      <c r="T161" s="1283"/>
      <c r="U161" s="1283"/>
      <c r="V161" s="1284"/>
      <c r="W161" s="632" t="s">
        <v>476</v>
      </c>
      <c r="X161" s="587"/>
      <c r="Y161" s="587"/>
      <c r="Z161" s="587"/>
      <c r="AA161" s="587"/>
      <c r="AB161" s="587"/>
      <c r="AC161" s="587"/>
      <c r="AD161" s="587"/>
      <c r="AE161" s="587"/>
      <c r="AF161" s="587"/>
      <c r="AG161" s="587"/>
    </row>
    <row r="162" spans="1:33" s="525" customFormat="1" ht="34.200000000000003">
      <c r="A162" s="1232"/>
      <c r="B162" s="1232">
        <v>1</v>
      </c>
      <c r="C162" s="903"/>
      <c r="D162" s="903"/>
      <c r="E162" s="905"/>
      <c r="F162" s="905"/>
      <c r="G162" s="905"/>
      <c r="H162" s="905"/>
      <c r="I162" s="900"/>
      <c r="J162" s="899"/>
      <c r="K162" s="902"/>
      <c r="L162" s="595" t="str">
        <f>mergeValue(A162) &amp;"."&amp; mergeValue(B162)</f>
        <v>1.1</v>
      </c>
      <c r="M162" s="548" t="s">
        <v>16</v>
      </c>
      <c r="N162" s="582"/>
      <c r="O162" s="1282"/>
      <c r="P162" s="1283"/>
      <c r="Q162" s="1283"/>
      <c r="R162" s="1283"/>
      <c r="S162" s="1283"/>
      <c r="T162" s="1283"/>
      <c r="U162" s="1283"/>
      <c r="V162" s="1284"/>
      <c r="W162" s="632" t="s">
        <v>477</v>
      </c>
      <c r="X162" s="587"/>
      <c r="Y162" s="587"/>
      <c r="Z162" s="587"/>
      <c r="AA162" s="587"/>
      <c r="AB162" s="587"/>
      <c r="AC162" s="587"/>
      <c r="AD162" s="587"/>
      <c r="AE162" s="587"/>
      <c r="AF162" s="587"/>
      <c r="AG162" s="587"/>
    </row>
    <row r="163" spans="1:33" s="525" customFormat="1" ht="22.8">
      <c r="A163" s="1232"/>
      <c r="B163" s="1232"/>
      <c r="C163" s="1232">
        <v>1</v>
      </c>
      <c r="D163" s="903"/>
      <c r="E163" s="905"/>
      <c r="F163" s="905"/>
      <c r="G163" s="905"/>
      <c r="H163" s="905"/>
      <c r="I163" s="907"/>
      <c r="J163" s="899"/>
      <c r="K163" s="902"/>
      <c r="L163" s="595" t="str">
        <f>mergeValue(A163) &amp;"."&amp; mergeValue(B163)&amp;"."&amp; mergeValue(C163)</f>
        <v>1.1.1</v>
      </c>
      <c r="M163" s="549" t="s">
        <v>7</v>
      </c>
      <c r="N163" s="582"/>
      <c r="O163" s="1282"/>
      <c r="P163" s="1283"/>
      <c r="Q163" s="1283"/>
      <c r="R163" s="1283"/>
      <c r="S163" s="1283"/>
      <c r="T163" s="1283"/>
      <c r="U163" s="1283"/>
      <c r="V163" s="1284"/>
      <c r="W163" s="632" t="s">
        <v>634</v>
      </c>
      <c r="X163" s="587"/>
      <c r="Y163" s="587"/>
      <c r="Z163" s="587"/>
      <c r="AA163" s="587"/>
      <c r="AB163" s="587"/>
      <c r="AC163" s="587"/>
      <c r="AD163" s="587"/>
      <c r="AE163" s="587"/>
      <c r="AF163" s="587"/>
      <c r="AG163" s="587"/>
    </row>
    <row r="164" spans="1:33" s="525" customFormat="1" ht="22.8">
      <c r="A164" s="1232"/>
      <c r="B164" s="1232"/>
      <c r="C164" s="1232"/>
      <c r="D164" s="1232">
        <v>1</v>
      </c>
      <c r="E164" s="905"/>
      <c r="F164" s="905"/>
      <c r="G164" s="905"/>
      <c r="H164" s="905"/>
      <c r="I164" s="907"/>
      <c r="J164" s="899"/>
      <c r="K164" s="902"/>
      <c r="L164" s="595" t="str">
        <f>mergeValue(A164) &amp;"."&amp; mergeValue(B164)&amp;"."&amp; mergeValue(C164)&amp;"."&amp; mergeValue(D164)</f>
        <v>1.1.1.1</v>
      </c>
      <c r="M164" s="550" t="s">
        <v>22</v>
      </c>
      <c r="N164" s="582"/>
      <c r="O164" s="1282"/>
      <c r="P164" s="1283"/>
      <c r="Q164" s="1283"/>
      <c r="R164" s="1283"/>
      <c r="S164" s="1283"/>
      <c r="T164" s="1283"/>
      <c r="U164" s="1283"/>
      <c r="V164" s="1284"/>
      <c r="W164" s="632" t="s">
        <v>635</v>
      </c>
      <c r="X164" s="587"/>
      <c r="Y164" s="587"/>
      <c r="Z164" s="587"/>
      <c r="AA164" s="587"/>
      <c r="AB164" s="587"/>
      <c r="AC164" s="587"/>
      <c r="AD164" s="587"/>
      <c r="AE164" s="587"/>
      <c r="AF164" s="587"/>
      <c r="AG164" s="587"/>
    </row>
    <row r="165" spans="1:33" s="525" customFormat="1" ht="114">
      <c r="A165" s="1232"/>
      <c r="B165" s="1232"/>
      <c r="C165" s="1232"/>
      <c r="D165" s="1232"/>
      <c r="E165" s="1232">
        <v>1</v>
      </c>
      <c r="F165" s="905"/>
      <c r="G165" s="905"/>
      <c r="H165" s="903">
        <v>1</v>
      </c>
      <c r="I165" s="1232">
        <v>1</v>
      </c>
      <c r="J165" s="905"/>
      <c r="K165" s="910"/>
      <c r="L165" s="595" t="str">
        <f>mergeValue(A165) &amp;"."&amp; mergeValue(B165)&amp;"."&amp; mergeValue(C165)&amp;"."&amp; mergeValue(D165)&amp;"."&amp; mergeValue(E165)</f>
        <v>1.1.1.1.1</v>
      </c>
      <c r="M165" s="556" t="s">
        <v>9</v>
      </c>
      <c r="N165" s="583"/>
      <c r="O165" s="1235"/>
      <c r="P165" s="1236"/>
      <c r="Q165" s="1236"/>
      <c r="R165" s="1236"/>
      <c r="S165" s="1236"/>
      <c r="T165" s="1236"/>
      <c r="U165" s="1236"/>
      <c r="V165" s="1237"/>
      <c r="W165" s="632" t="s">
        <v>639</v>
      </c>
      <c r="X165" s="587"/>
      <c r="Y165" s="587"/>
      <c r="Z165" s="587"/>
      <c r="AA165" s="587"/>
      <c r="AB165" s="587"/>
      <c r="AC165" s="587"/>
      <c r="AD165" s="587"/>
      <c r="AE165" s="587"/>
      <c r="AF165" s="587"/>
      <c r="AG165" s="587"/>
    </row>
    <row r="166" spans="1:33" s="525" customFormat="1" ht="91.2">
      <c r="A166" s="1232"/>
      <c r="B166" s="1232"/>
      <c r="C166" s="1232"/>
      <c r="D166" s="1232"/>
      <c r="E166" s="1232"/>
      <c r="F166" s="1232">
        <v>1</v>
      </c>
      <c r="G166" s="903"/>
      <c r="H166" s="903"/>
      <c r="I166" s="1232"/>
      <c r="J166" s="1232">
        <v>1</v>
      </c>
      <c r="K166" s="911"/>
      <c r="L166" s="595" t="str">
        <f>mergeValue(A166) &amp;"."&amp; mergeValue(B166)&amp;"."&amp; mergeValue(C166)&amp;"."&amp; mergeValue(D166)&amp;"."&amp; mergeValue(E166)&amp;"."&amp; mergeValue(F166)</f>
        <v>1.1.1.1.1.1</v>
      </c>
      <c r="M166" s="557" t="s">
        <v>10</v>
      </c>
      <c r="N166" s="583"/>
      <c r="O166" s="1235"/>
      <c r="P166" s="1236"/>
      <c r="Q166" s="1236"/>
      <c r="R166" s="1236"/>
      <c r="S166" s="1236"/>
      <c r="T166" s="1236"/>
      <c r="U166" s="1236"/>
      <c r="V166" s="1237"/>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32"/>
      <c r="B167" s="1232"/>
      <c r="C167" s="1232"/>
      <c r="D167" s="1232"/>
      <c r="E167" s="1232"/>
      <c r="F167" s="1232"/>
      <c r="G167" s="903">
        <v>1</v>
      </c>
      <c r="H167" s="903"/>
      <c r="I167" s="1232"/>
      <c r="J167" s="1232"/>
      <c r="K167" s="911">
        <v>1</v>
      </c>
      <c r="L167" s="595" t="str">
        <f>mergeValue(A167) &amp;"."&amp; mergeValue(B167)&amp;"."&amp; mergeValue(C167)&amp;"."&amp; mergeValue(D167)&amp;"."&amp; mergeValue(E167)&amp;"."&amp; mergeValue(F167)&amp;"."&amp; mergeValue(G167)</f>
        <v>1.1.1.1.1.1.1</v>
      </c>
      <c r="M167" s="1071"/>
      <c r="N167" s="588"/>
      <c r="O167" s="1080"/>
      <c r="P167" s="564"/>
      <c r="Q167" s="564"/>
      <c r="R167" s="1243"/>
      <c r="S167" s="1228" t="s">
        <v>84</v>
      </c>
      <c r="T167" s="1243"/>
      <c r="U167" s="1228" t="s">
        <v>84</v>
      </c>
      <c r="V167" s="580"/>
      <c r="W167" s="1202"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32"/>
      <c r="B168" s="1232"/>
      <c r="C168" s="1232"/>
      <c r="D168" s="1232"/>
      <c r="E168" s="1232"/>
      <c r="F168" s="1232"/>
      <c r="G168" s="903"/>
      <c r="H168" s="903"/>
      <c r="I168" s="1232"/>
      <c r="J168" s="1232"/>
      <c r="K168" s="911"/>
      <c r="L168" s="602"/>
      <c r="M168" s="648"/>
      <c r="N168" s="588"/>
      <c r="O168" s="586"/>
      <c r="P168" s="564"/>
      <c r="Q168" s="586" t="str">
        <f>R167 &amp; "-" &amp; T167</f>
        <v>-</v>
      </c>
      <c r="R168" s="1227"/>
      <c r="S168" s="1228"/>
      <c r="T168" s="1227"/>
      <c r="U168" s="1228"/>
      <c r="V168" s="580"/>
      <c r="W168" s="1202"/>
      <c r="X168" s="587"/>
      <c r="Y168" s="587"/>
      <c r="Z168" s="587"/>
      <c r="AA168" s="587"/>
      <c r="AB168" s="587"/>
      <c r="AC168" s="587"/>
      <c r="AD168" s="587"/>
      <c r="AE168" s="587"/>
      <c r="AF168" s="587"/>
      <c r="AG168" s="587"/>
    </row>
    <row r="169" spans="1:33" s="524" customFormat="1" ht="15" customHeight="1">
      <c r="A169" s="1232"/>
      <c r="B169" s="1232"/>
      <c r="C169" s="1232"/>
      <c r="D169" s="1232"/>
      <c r="E169" s="1232"/>
      <c r="F169" s="1232"/>
      <c r="G169" s="905"/>
      <c r="H169" s="903"/>
      <c r="I169" s="1232"/>
      <c r="J169" s="1232"/>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32"/>
      <c r="B170" s="1232"/>
      <c r="C170" s="1232"/>
      <c r="D170" s="1232"/>
      <c r="E170" s="1232"/>
      <c r="F170" s="905"/>
      <c r="G170" s="905"/>
      <c r="H170" s="903"/>
      <c r="I170" s="123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2"/>
      <c r="B171" s="1232"/>
      <c r="C171" s="1232"/>
      <c r="D171" s="123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2"/>
      <c r="B172" s="1232"/>
      <c r="C172" s="123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2"/>
      <c r="B173" s="123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8">
      <c r="A179" s="1232">
        <v>1</v>
      </c>
      <c r="B179" s="982"/>
      <c r="C179" s="982"/>
      <c r="D179" s="982"/>
      <c r="E179" s="982"/>
      <c r="F179" s="982"/>
      <c r="G179" s="983"/>
      <c r="H179" s="983"/>
      <c r="I179" s="985"/>
      <c r="J179" s="977"/>
      <c r="K179" s="977"/>
      <c r="L179" s="726">
        <f>mergeValue(A179)</f>
        <v>1</v>
      </c>
      <c r="M179" s="643" t="s">
        <v>20</v>
      </c>
      <c r="N179" s="718"/>
      <c r="O179" s="1282"/>
      <c r="P179" s="1283"/>
      <c r="Q179" s="1283"/>
      <c r="R179" s="1283"/>
      <c r="S179" s="1283"/>
      <c r="T179" s="1283"/>
      <c r="U179" s="1283"/>
      <c r="V179" s="1283"/>
      <c r="W179" s="1284"/>
      <c r="X179" s="719" t="s">
        <v>476</v>
      </c>
      <c r="Y179" s="721"/>
      <c r="Z179" s="721"/>
      <c r="AA179" s="721"/>
      <c r="AB179" s="721"/>
      <c r="AC179" s="721"/>
      <c r="AD179" s="721"/>
      <c r="AE179" s="721"/>
      <c r="AF179" s="721"/>
      <c r="AG179" s="721"/>
    </row>
    <row r="180" spans="1:47" s="687" customFormat="1" ht="34.200000000000003">
      <c r="A180" s="1232"/>
      <c r="B180" s="1232">
        <v>1</v>
      </c>
      <c r="C180" s="982"/>
      <c r="D180" s="982"/>
      <c r="E180" s="982"/>
      <c r="F180" s="982"/>
      <c r="G180" s="987"/>
      <c r="H180" s="984"/>
      <c r="I180" s="989"/>
      <c r="J180" s="974"/>
      <c r="K180" s="973"/>
      <c r="L180" s="726" t="str">
        <f>mergeValue(A180) &amp;"."&amp; mergeValue(B180)</f>
        <v>1.1</v>
      </c>
      <c r="M180" s="694" t="s">
        <v>16</v>
      </c>
      <c r="N180" s="718"/>
      <c r="O180" s="1282"/>
      <c r="P180" s="1283"/>
      <c r="Q180" s="1283"/>
      <c r="R180" s="1283"/>
      <c r="S180" s="1283"/>
      <c r="T180" s="1283"/>
      <c r="U180" s="1283"/>
      <c r="V180" s="1283"/>
      <c r="W180" s="1284"/>
      <c r="X180" s="719" t="s">
        <v>477</v>
      </c>
      <c r="Y180" s="721"/>
      <c r="Z180" s="721"/>
      <c r="AA180" s="721"/>
      <c r="AB180" s="721"/>
      <c r="AC180" s="721"/>
      <c r="AD180" s="721"/>
      <c r="AE180" s="721"/>
      <c r="AF180" s="721"/>
      <c r="AG180" s="721"/>
    </row>
    <row r="181" spans="1:47" s="687" customFormat="1" ht="22.8">
      <c r="A181" s="1232"/>
      <c r="B181" s="1232"/>
      <c r="C181" s="1232">
        <v>1</v>
      </c>
      <c r="D181" s="982"/>
      <c r="E181" s="982"/>
      <c r="F181" s="982"/>
      <c r="G181" s="987"/>
      <c r="H181" s="984"/>
      <c r="I181" s="990"/>
      <c r="J181" s="974"/>
      <c r="K181" s="973"/>
      <c r="L181" s="726" t="str">
        <f>mergeValue(A181) &amp;"."&amp; mergeValue(B181)&amp;"."&amp; mergeValue(C181)</f>
        <v>1.1.1</v>
      </c>
      <c r="M181" s="695" t="s">
        <v>7</v>
      </c>
      <c r="N181" s="718"/>
      <c r="O181" s="1282"/>
      <c r="P181" s="1283"/>
      <c r="Q181" s="1283"/>
      <c r="R181" s="1283"/>
      <c r="S181" s="1283"/>
      <c r="T181" s="1283"/>
      <c r="U181" s="1283"/>
      <c r="V181" s="1283"/>
      <c r="W181" s="1284"/>
      <c r="X181" s="719" t="s">
        <v>634</v>
      </c>
      <c r="Y181" s="721"/>
      <c r="Z181" s="721"/>
      <c r="AA181" s="721"/>
      <c r="AB181" s="721"/>
      <c r="AC181" s="721"/>
      <c r="AD181" s="721"/>
      <c r="AE181" s="721"/>
      <c r="AF181" s="721"/>
      <c r="AG181" s="721"/>
    </row>
    <row r="182" spans="1:47" s="687" customFormat="1" ht="22.8">
      <c r="A182" s="1232"/>
      <c r="B182" s="1232"/>
      <c r="C182" s="1232"/>
      <c r="D182" s="1232">
        <v>1</v>
      </c>
      <c r="E182" s="982"/>
      <c r="F182" s="982"/>
      <c r="G182" s="987"/>
      <c r="H182" s="984"/>
      <c r="I182" s="990"/>
      <c r="J182" s="988"/>
      <c r="K182" s="973"/>
      <c r="L182" s="726" t="str">
        <f>mergeValue(A182) &amp;"."&amp; mergeValue(B182)&amp;"."&amp; mergeValue(C182)&amp;"."&amp; mergeValue(D182)</f>
        <v>1.1.1.1</v>
      </c>
      <c r="M182" s="696" t="s">
        <v>22</v>
      </c>
      <c r="N182" s="718"/>
      <c r="O182" s="1282"/>
      <c r="P182" s="1283"/>
      <c r="Q182" s="1283"/>
      <c r="R182" s="1283"/>
      <c r="S182" s="1283"/>
      <c r="T182" s="1283"/>
      <c r="U182" s="1283"/>
      <c r="V182" s="1283"/>
      <c r="W182" s="1284"/>
      <c r="X182" s="719" t="s">
        <v>688</v>
      </c>
      <c r="Y182" s="721"/>
      <c r="Z182" s="721"/>
      <c r="AA182" s="721"/>
      <c r="AB182" s="721"/>
      <c r="AC182" s="721"/>
      <c r="AD182" s="721"/>
      <c r="AE182" s="721"/>
      <c r="AF182" s="721"/>
      <c r="AG182" s="721"/>
    </row>
    <row r="183" spans="1:47" s="687" customFormat="1" ht="56.25" customHeight="1">
      <c r="A183" s="1232"/>
      <c r="B183" s="1232"/>
      <c r="C183" s="1232"/>
      <c r="D183" s="1232"/>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32"/>
      <c r="B184" s="1232"/>
      <c r="C184" s="1232"/>
      <c r="D184" s="123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2"/>
      <c r="B185" s="1232"/>
      <c r="C185" s="1232"/>
      <c r="D185" s="123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2"/>
      <c r="B186" s="1232"/>
      <c r="C186" s="123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2"/>
      <c r="B187" s="123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8">
      <c r="A193" s="1232">
        <v>1</v>
      </c>
      <c r="B193" s="1017"/>
      <c r="C193" s="1017"/>
      <c r="D193" s="1017"/>
      <c r="E193" s="1017"/>
      <c r="F193" s="1010"/>
      <c r="G193" s="1016"/>
      <c r="H193" s="1016"/>
      <c r="I193" s="998"/>
      <c r="J193" s="997"/>
      <c r="K193" s="997"/>
      <c r="L193" s="726">
        <f>mergeValue(A193)</f>
        <v>1</v>
      </c>
      <c r="M193" s="643" t="s">
        <v>20</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9" t="s">
        <v>476</v>
      </c>
      <c r="AH193" s="721"/>
      <c r="AI193" s="721"/>
      <c r="AJ193" s="721"/>
      <c r="AK193" s="721"/>
      <c r="AL193" s="721"/>
      <c r="AM193" s="721"/>
      <c r="AN193" s="721"/>
      <c r="AO193" s="721"/>
      <c r="AP193" s="721"/>
      <c r="AQ193" s="721"/>
      <c r="AR193" s="721"/>
    </row>
    <row r="194" spans="1:46" s="687" customFormat="1" ht="34.200000000000003">
      <c r="A194" s="1232"/>
      <c r="B194" s="1232">
        <v>1</v>
      </c>
      <c r="C194" s="1017"/>
      <c r="D194" s="1017"/>
      <c r="E194" s="1017"/>
      <c r="F194" s="1010"/>
      <c r="G194" s="1019"/>
      <c r="H194" s="1020"/>
      <c r="I194" s="999"/>
      <c r="J194" s="994"/>
      <c r="K194" s="992"/>
      <c r="L194" s="726" t="str">
        <f>mergeValue(A194) &amp;"."&amp; mergeValue(B194)</f>
        <v>1.1</v>
      </c>
      <c r="M194" s="694" t="s">
        <v>16</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9" t="s">
        <v>477</v>
      </c>
      <c r="AH194" s="721"/>
      <c r="AI194" s="721"/>
      <c r="AJ194" s="721"/>
      <c r="AK194" s="721"/>
      <c r="AL194" s="721"/>
      <c r="AM194" s="721"/>
      <c r="AN194" s="721"/>
      <c r="AO194" s="721"/>
      <c r="AP194" s="721"/>
      <c r="AQ194" s="721"/>
      <c r="AR194" s="721"/>
    </row>
    <row r="195" spans="1:46" s="687" customFormat="1" ht="22.8">
      <c r="A195" s="1232"/>
      <c r="B195" s="1232"/>
      <c r="C195" s="1232">
        <v>1</v>
      </c>
      <c r="D195" s="1017"/>
      <c r="E195" s="1017"/>
      <c r="F195" s="1010"/>
      <c r="G195" s="1019"/>
      <c r="H195" s="1020"/>
      <c r="I195" s="999"/>
      <c r="J195" s="994"/>
      <c r="K195" s="992"/>
      <c r="L195" s="726" t="str">
        <f>mergeValue(A195) &amp;"."&amp; mergeValue(B195)&amp;"."&amp; mergeValue(C195)</f>
        <v>1.1.1</v>
      </c>
      <c r="M195" s="695" t="s">
        <v>7</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9" t="s">
        <v>634</v>
      </c>
      <c r="AH195" s="721"/>
      <c r="AI195" s="721"/>
      <c r="AJ195" s="721"/>
      <c r="AK195" s="721"/>
      <c r="AL195" s="721"/>
      <c r="AM195" s="721"/>
      <c r="AN195" s="721"/>
      <c r="AO195" s="721"/>
      <c r="AP195" s="721"/>
      <c r="AQ195" s="721"/>
      <c r="AR195" s="721"/>
    </row>
    <row r="196" spans="1:46" s="687" customFormat="1" ht="15" customHeight="1">
      <c r="A196" s="1232"/>
      <c r="B196" s="1232"/>
      <c r="C196" s="1232"/>
      <c r="D196" s="1232">
        <v>1</v>
      </c>
      <c r="E196" s="1017"/>
      <c r="F196" s="1010"/>
      <c r="G196" s="1019"/>
      <c r="H196" s="1020"/>
      <c r="I196" s="999"/>
      <c r="J196" s="994"/>
      <c r="K196" s="992"/>
      <c r="L196" s="726" t="str">
        <f>mergeValue(A196) &amp;"."&amp; mergeValue(B196)&amp;"."&amp; mergeValue(C196)&amp;"."&amp; mergeValue(D196)</f>
        <v>1.1.1.1</v>
      </c>
      <c r="M196" s="696" t="s">
        <v>22</v>
      </c>
      <c r="N196" s="1310"/>
      <c r="O196" s="1311"/>
      <c r="P196" s="1311"/>
      <c r="Q196" s="1311"/>
      <c r="R196" s="1311"/>
      <c r="S196" s="1311"/>
      <c r="T196" s="1311"/>
      <c r="U196" s="1311"/>
      <c r="V196" s="1311"/>
      <c r="W196" s="1311"/>
      <c r="X196" s="1311"/>
      <c r="Y196" s="1311"/>
      <c r="Z196" s="1311"/>
      <c r="AA196" s="1311"/>
      <c r="AB196" s="1311"/>
      <c r="AC196" s="1311"/>
      <c r="AD196" s="1311"/>
      <c r="AE196" s="1311"/>
      <c r="AF196" s="1312"/>
      <c r="AG196" s="719" t="s">
        <v>681</v>
      </c>
      <c r="AH196" s="721"/>
      <c r="AI196" s="721"/>
      <c r="AJ196" s="721"/>
      <c r="AK196" s="721"/>
      <c r="AL196" s="721"/>
      <c r="AM196" s="721"/>
      <c r="AN196" s="721"/>
      <c r="AO196" s="721"/>
      <c r="AP196" s="721"/>
      <c r="AQ196" s="721"/>
      <c r="AR196" s="721"/>
    </row>
    <row r="197" spans="1:46" s="687" customFormat="1" ht="17.100000000000001" customHeight="1">
      <c r="A197" s="1232"/>
      <c r="B197" s="1232"/>
      <c r="C197" s="1232"/>
      <c r="D197" s="1232"/>
      <c r="E197" s="1232">
        <v>1</v>
      </c>
      <c r="F197" s="1010"/>
      <c r="G197" s="1019"/>
      <c r="H197" s="1020"/>
      <c r="I197" s="1021"/>
      <c r="J197" s="1011"/>
      <c r="K197" s="1163"/>
      <c r="L197" s="1271" t="str">
        <f>mergeValue(A197) &amp;"."&amp; mergeValue(B197)&amp;"."&amp; mergeValue(C197)&amp;"."&amp; mergeValue(D197)&amp;"."&amp; mergeValue(E197)</f>
        <v>1.1.1.1.1</v>
      </c>
      <c r="M197" s="1272"/>
      <c r="N197" s="1228" t="s">
        <v>85</v>
      </c>
      <c r="O197" s="1266"/>
      <c r="P197" s="1262">
        <v>1</v>
      </c>
      <c r="Q197" s="1291"/>
      <c r="R197" s="1228" t="s">
        <v>85</v>
      </c>
      <c r="S197" s="1266"/>
      <c r="T197" s="1262">
        <v>1</v>
      </c>
      <c r="U197" s="1291"/>
      <c r="V197" s="1228" t="s">
        <v>85</v>
      </c>
      <c r="W197" s="703"/>
      <c r="X197" s="691">
        <v>1</v>
      </c>
      <c r="Y197" s="1098"/>
      <c r="Z197" s="673"/>
      <c r="AA197" s="673"/>
      <c r="AB197" s="1243"/>
      <c r="AC197" s="1228" t="s">
        <v>84</v>
      </c>
      <c r="AD197" s="1243"/>
      <c r="AE197" s="1228" t="s">
        <v>84</v>
      </c>
      <c r="AF197" s="717"/>
      <c r="AG197" s="1259"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2"/>
      <c r="B198" s="1232"/>
      <c r="C198" s="1232"/>
      <c r="D198" s="1232"/>
      <c r="E198" s="1232"/>
      <c r="F198" s="1010"/>
      <c r="G198" s="1019"/>
      <c r="H198" s="1020"/>
      <c r="I198" s="1021"/>
      <c r="J198" s="1011"/>
      <c r="K198" s="1163"/>
      <c r="L198" s="1271"/>
      <c r="M198" s="1272"/>
      <c r="N198" s="1228"/>
      <c r="O198" s="1266"/>
      <c r="P198" s="1262"/>
      <c r="Q198" s="1291"/>
      <c r="R198" s="1228"/>
      <c r="S198" s="1266"/>
      <c r="T198" s="1262"/>
      <c r="U198" s="1291"/>
      <c r="V198" s="1228"/>
      <c r="W198" s="728"/>
      <c r="X198" s="707"/>
      <c r="Y198" s="707"/>
      <c r="Z198" s="709"/>
      <c r="AA198" s="605" t="str">
        <f>AB197 &amp; "-" &amp; AD197</f>
        <v>-</v>
      </c>
      <c r="AB198" s="1227"/>
      <c r="AC198" s="1228"/>
      <c r="AD198" s="1227"/>
      <c r="AE198" s="1228"/>
      <c r="AF198" s="675"/>
      <c r="AG198" s="1260"/>
      <c r="AH198" s="721"/>
      <c r="AI198" s="724"/>
      <c r="AJ198" s="724"/>
      <c r="AK198" s="724"/>
      <c r="AL198" s="724"/>
      <c r="AM198" s="724"/>
      <c r="AN198" s="724"/>
      <c r="AO198" s="721"/>
      <c r="AP198" s="721"/>
      <c r="AQ198" s="721"/>
      <c r="AR198" s="721"/>
    </row>
    <row r="199" spans="1:46" s="687" customFormat="1" ht="17.100000000000001" customHeight="1">
      <c r="A199" s="1232"/>
      <c r="B199" s="1232"/>
      <c r="C199" s="1232"/>
      <c r="D199" s="1232"/>
      <c r="E199" s="1232"/>
      <c r="F199" s="1010"/>
      <c r="G199" s="1019"/>
      <c r="H199" s="1020"/>
      <c r="I199" s="1021"/>
      <c r="J199" s="1011"/>
      <c r="K199" s="1163"/>
      <c r="L199" s="1271"/>
      <c r="M199" s="1272"/>
      <c r="N199" s="1228"/>
      <c r="O199" s="1266"/>
      <c r="P199" s="1262"/>
      <c r="Q199" s="1291"/>
      <c r="R199" s="1228"/>
      <c r="S199" s="604"/>
      <c r="T199" s="700"/>
      <c r="U199" s="707"/>
      <c r="V199" s="708"/>
      <c r="W199" s="708"/>
      <c r="X199" s="708"/>
      <c r="Y199" s="708"/>
      <c r="Z199" s="709"/>
      <c r="AA199" s="709"/>
      <c r="AB199" s="710"/>
      <c r="AC199" s="706"/>
      <c r="AD199" s="706"/>
      <c r="AE199" s="710"/>
      <c r="AF199" s="706"/>
      <c r="AG199" s="1260"/>
      <c r="AH199" s="721"/>
      <c r="AI199" s="724"/>
      <c r="AJ199" s="724"/>
      <c r="AK199" s="724"/>
      <c r="AL199" s="724"/>
      <c r="AM199" s="724"/>
      <c r="AN199" s="724"/>
      <c r="AO199" s="721"/>
      <c r="AP199" s="721"/>
      <c r="AQ199" s="721"/>
      <c r="AR199" s="721"/>
    </row>
    <row r="200" spans="1:46" s="687" customFormat="1" ht="17.100000000000001" customHeight="1">
      <c r="A200" s="1232"/>
      <c r="B200" s="1232"/>
      <c r="C200" s="1232"/>
      <c r="D200" s="1232"/>
      <c r="E200" s="1232"/>
      <c r="F200" s="1010"/>
      <c r="G200" s="1019"/>
      <c r="H200" s="1020"/>
      <c r="I200" s="1021"/>
      <c r="J200" s="1011"/>
      <c r="K200" s="1163"/>
      <c r="L200" s="1271"/>
      <c r="M200" s="1272"/>
      <c r="N200" s="1228"/>
      <c r="O200" s="711"/>
      <c r="P200" s="713"/>
      <c r="Q200" s="712"/>
      <c r="R200" s="708"/>
      <c r="S200" s="708"/>
      <c r="T200" s="708"/>
      <c r="U200" s="708"/>
      <c r="V200" s="708"/>
      <c r="W200" s="708"/>
      <c r="X200" s="708"/>
      <c r="Y200" s="708"/>
      <c r="Z200" s="709"/>
      <c r="AA200" s="709"/>
      <c r="AB200" s="710"/>
      <c r="AC200" s="706"/>
      <c r="AD200" s="706"/>
      <c r="AE200" s="710"/>
      <c r="AF200" s="706"/>
      <c r="AG200" s="1260"/>
      <c r="AH200" s="721"/>
      <c r="AI200" s="724"/>
      <c r="AJ200" s="724"/>
      <c r="AK200" s="724"/>
      <c r="AL200" s="724"/>
      <c r="AM200" s="724"/>
      <c r="AN200" s="724"/>
      <c r="AO200" s="721"/>
      <c r="AP200" s="721"/>
      <c r="AQ200" s="721"/>
      <c r="AR200" s="721"/>
    </row>
    <row r="201" spans="1:46" s="686" customFormat="1" ht="15" customHeight="1">
      <c r="A201" s="1232"/>
      <c r="B201" s="1232"/>
      <c r="C201" s="1232"/>
      <c r="D201" s="1232"/>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1"/>
      <c r="AH201" s="723"/>
      <c r="AI201" s="723"/>
      <c r="AJ201" s="725"/>
      <c r="AK201" s="725"/>
      <c r="AL201" s="725"/>
      <c r="AM201" s="725"/>
      <c r="AN201" s="725"/>
      <c r="AO201" s="723"/>
      <c r="AP201" s="723"/>
      <c r="AQ201" s="723"/>
      <c r="AR201" s="723"/>
    </row>
    <row r="202" spans="1:46" s="686" customFormat="1" ht="15" customHeight="1">
      <c r="A202" s="1232"/>
      <c r="B202" s="1232"/>
      <c r="C202" s="1232"/>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2"/>
      <c r="B203" s="1232"/>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2"/>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6" t="s">
        <v>85</v>
      </c>
      <c r="O211" s="1266"/>
      <c r="P211" s="1262">
        <v>1</v>
      </c>
      <c r="Q211" s="1285"/>
      <c r="R211" s="1228" t="s">
        <v>84</v>
      </c>
      <c r="S211" s="1317"/>
      <c r="T211" s="1308">
        <v>1</v>
      </c>
      <c r="U211" s="1235"/>
      <c r="V211" s="1228"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6"/>
      <c r="O212" s="1266"/>
      <c r="P212" s="1262"/>
      <c r="Q212" s="1285"/>
      <c r="R212" s="1228"/>
      <c r="S212" s="1318"/>
      <c r="T212" s="1309"/>
      <c r="U212" s="1235"/>
      <c r="V212" s="1228"/>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6"/>
      <c r="O213" s="1266"/>
      <c r="P213" s="1262"/>
      <c r="Q213" s="1285"/>
      <c r="R213" s="1228"/>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8">
      <c r="A220" s="1232">
        <v>1</v>
      </c>
      <c r="B220" s="885"/>
      <c r="C220" s="885"/>
      <c r="D220" s="885"/>
      <c r="E220" s="886"/>
      <c r="F220" s="887"/>
      <c r="G220" s="887"/>
      <c r="H220" s="887"/>
      <c r="I220" s="888"/>
      <c r="J220" s="883"/>
      <c r="K220" s="890"/>
      <c r="L220" s="783">
        <f>mergeValue(A220)</f>
        <v>1</v>
      </c>
      <c r="M220" s="643" t="s">
        <v>20</v>
      </c>
      <c r="N220" s="648"/>
      <c r="O220" s="1288"/>
      <c r="P220" s="1289"/>
      <c r="Q220" s="1289"/>
      <c r="R220" s="1289"/>
      <c r="S220" s="1289"/>
      <c r="T220" s="1289"/>
      <c r="U220" s="1289"/>
      <c r="V220" s="1290"/>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34.200000000000003">
      <c r="A221" s="1232"/>
      <c r="B221" s="1232">
        <v>1</v>
      </c>
      <c r="C221" s="885"/>
      <c r="D221" s="885"/>
      <c r="E221" s="887"/>
      <c r="F221" s="887"/>
      <c r="G221" s="887"/>
      <c r="H221" s="887"/>
      <c r="I221" s="882"/>
      <c r="J221" s="881"/>
      <c r="K221" s="884"/>
      <c r="L221" s="783" t="str">
        <f>mergeValue(A221) &amp;"."&amp; mergeValue(B221)</f>
        <v>1.1</v>
      </c>
      <c r="M221" s="694" t="s">
        <v>16</v>
      </c>
      <c r="N221" s="648"/>
      <c r="O221" s="1288"/>
      <c r="P221" s="1289"/>
      <c r="Q221" s="1289"/>
      <c r="R221" s="1289"/>
      <c r="S221" s="1289"/>
      <c r="T221" s="1289"/>
      <c r="U221" s="1289"/>
      <c r="V221" s="1290"/>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8">
      <c r="A222" s="1232"/>
      <c r="B222" s="1232"/>
      <c r="C222" s="1232">
        <v>1</v>
      </c>
      <c r="D222" s="885"/>
      <c r="E222" s="887"/>
      <c r="F222" s="887"/>
      <c r="G222" s="887"/>
      <c r="H222" s="887"/>
      <c r="I222" s="889"/>
      <c r="J222" s="881"/>
      <c r="K222" s="884"/>
      <c r="L222" s="783" t="str">
        <f>mergeValue(A222) &amp;"."&amp; mergeValue(B222)&amp;"."&amp; mergeValue(C222)</f>
        <v>1.1.1</v>
      </c>
      <c r="M222" s="695" t="s">
        <v>7</v>
      </c>
      <c r="N222" s="648"/>
      <c r="O222" s="1288"/>
      <c r="P222" s="1289"/>
      <c r="Q222" s="1289"/>
      <c r="R222" s="1289"/>
      <c r="S222" s="1289"/>
      <c r="T222" s="1289"/>
      <c r="U222" s="1289"/>
      <c r="V222" s="1290"/>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8">
      <c r="A223" s="1232"/>
      <c r="B223" s="1232"/>
      <c r="C223" s="1232"/>
      <c r="D223" s="1232">
        <v>1</v>
      </c>
      <c r="E223" s="887"/>
      <c r="F223" s="887"/>
      <c r="G223" s="887"/>
      <c r="H223" s="887"/>
      <c r="I223" s="889"/>
      <c r="J223" s="881"/>
      <c r="K223" s="884"/>
      <c r="L223" s="783" t="str">
        <f>mergeValue(A223) &amp;"."&amp; mergeValue(B223)&amp;"."&amp; mergeValue(C223)&amp;"."&amp; mergeValue(D223)</f>
        <v>1.1.1.1</v>
      </c>
      <c r="M223" s="696" t="s">
        <v>22</v>
      </c>
      <c r="N223" s="648"/>
      <c r="O223" s="1288"/>
      <c r="P223" s="1289"/>
      <c r="Q223" s="1289"/>
      <c r="R223" s="1289"/>
      <c r="S223" s="1289"/>
      <c r="T223" s="1289"/>
      <c r="U223" s="1289"/>
      <c r="V223" s="1290"/>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14">
      <c r="A224" s="1232"/>
      <c r="B224" s="1232"/>
      <c r="C224" s="1232"/>
      <c r="D224" s="1232"/>
      <c r="E224" s="1232">
        <v>1</v>
      </c>
      <c r="F224" s="887"/>
      <c r="G224" s="887"/>
      <c r="H224" s="885">
        <v>1</v>
      </c>
      <c r="I224" s="1232">
        <v>1</v>
      </c>
      <c r="J224" s="887"/>
      <c r="K224" s="892"/>
      <c r="L224" s="783" t="str">
        <f>mergeValue(A224) &amp;"."&amp; mergeValue(B224)&amp;"."&amp; mergeValue(C224)&amp;"."&amp; mergeValue(D224)&amp;"."&amp; mergeValue(E224)</f>
        <v>1.1.1.1.1</v>
      </c>
      <c r="M224" s="556" t="s">
        <v>9</v>
      </c>
      <c r="N224" s="648"/>
      <c r="O224" s="1235"/>
      <c r="P224" s="1236"/>
      <c r="Q224" s="1236"/>
      <c r="R224" s="1236"/>
      <c r="S224" s="1236"/>
      <c r="T224" s="1236"/>
      <c r="U224" s="1236"/>
      <c r="V224" s="1237"/>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1.2">
      <c r="A225" s="1232"/>
      <c r="B225" s="1232"/>
      <c r="C225" s="1232"/>
      <c r="D225" s="1232"/>
      <c r="E225" s="1232"/>
      <c r="F225" s="1232">
        <v>1</v>
      </c>
      <c r="G225" s="885"/>
      <c r="H225" s="885"/>
      <c r="I225" s="1232"/>
      <c r="J225" s="1232">
        <v>1</v>
      </c>
      <c r="K225" s="893"/>
      <c r="L225" s="783" t="str">
        <f>mergeValue(A225) &amp;"."&amp; mergeValue(B225)&amp;"."&amp; mergeValue(C225)&amp;"."&amp; mergeValue(D225)&amp;"."&amp; mergeValue(E225)&amp;"."&amp; mergeValue(F225)</f>
        <v>1.1.1.1.1.1</v>
      </c>
      <c r="M225" s="557" t="s">
        <v>10</v>
      </c>
      <c r="N225" s="648"/>
      <c r="O225" s="1235"/>
      <c r="P225" s="1236"/>
      <c r="Q225" s="1236"/>
      <c r="R225" s="1236"/>
      <c r="S225" s="1236"/>
      <c r="T225" s="1236"/>
      <c r="U225" s="1236"/>
      <c r="V225" s="1237"/>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32"/>
      <c r="B226" s="1232"/>
      <c r="C226" s="1232"/>
      <c r="D226" s="1232"/>
      <c r="E226" s="1232"/>
      <c r="F226" s="1232"/>
      <c r="G226" s="885">
        <v>1</v>
      </c>
      <c r="H226" s="885"/>
      <c r="I226" s="1232"/>
      <c r="J226" s="1232"/>
      <c r="K226" s="893">
        <v>1</v>
      </c>
      <c r="L226" s="783" t="str">
        <f>mergeValue(A226) &amp;"."&amp; mergeValue(B226)&amp;"."&amp; mergeValue(C226)&amp;"."&amp; mergeValue(D226)&amp;"."&amp; mergeValue(E226)&amp;"."&amp; mergeValue(F226)&amp;"."&amp; mergeValue(G226)</f>
        <v>1.1.1.1.1.1.1</v>
      </c>
      <c r="M226" s="1071"/>
      <c r="N226" s="648"/>
      <c r="O226" s="765"/>
      <c r="P226" s="765"/>
      <c r="Q226" s="765"/>
      <c r="R226" s="1227"/>
      <c r="S226" s="1228" t="s">
        <v>84</v>
      </c>
      <c r="T226" s="1227"/>
      <c r="U226" s="1228" t="s">
        <v>84</v>
      </c>
      <c r="V226" s="765"/>
      <c r="W226" s="1202" t="s">
        <v>656</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32"/>
      <c r="B227" s="1232"/>
      <c r="C227" s="1232"/>
      <c r="D227" s="1232"/>
      <c r="E227" s="1232"/>
      <c r="F227" s="1232"/>
      <c r="G227" s="885"/>
      <c r="H227" s="885"/>
      <c r="I227" s="1232"/>
      <c r="J227" s="1232"/>
      <c r="K227" s="893"/>
      <c r="L227" s="802"/>
      <c r="M227" s="648"/>
      <c r="N227" s="648"/>
      <c r="O227" s="765"/>
      <c r="P227" s="765"/>
      <c r="Q227" s="771" t="str">
        <f>R226 &amp; "-" &amp; T226</f>
        <v>-</v>
      </c>
      <c r="R227" s="1227"/>
      <c r="S227" s="1228"/>
      <c r="T227" s="1227"/>
      <c r="U227" s="1228"/>
      <c r="V227" s="765"/>
      <c r="W227" s="1202"/>
      <c r="X227" s="810"/>
      <c r="Y227" s="831"/>
      <c r="Z227" s="831" t="str">
        <f t="shared" si="3"/>
        <v/>
      </c>
      <c r="AA227" s="831"/>
      <c r="AB227" s="831"/>
      <c r="AC227" s="831"/>
      <c r="AD227" s="810"/>
      <c r="AE227" s="810"/>
      <c r="AF227" s="810"/>
      <c r="AG227" s="810"/>
      <c r="AH227" s="810"/>
      <c r="AI227" s="810"/>
      <c r="AJ227" s="810"/>
    </row>
    <row r="228" spans="1:43" s="801" customFormat="1" ht="15" customHeight="1">
      <c r="A228" s="1232"/>
      <c r="B228" s="1232"/>
      <c r="C228" s="1232"/>
      <c r="D228" s="1232"/>
      <c r="E228" s="1232"/>
      <c r="F228" s="1232"/>
      <c r="G228" s="887"/>
      <c r="H228" s="885"/>
      <c r="I228" s="1232"/>
      <c r="J228" s="1232"/>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32"/>
      <c r="B229" s="1232"/>
      <c r="C229" s="1232"/>
      <c r="D229" s="1232"/>
      <c r="E229" s="1232"/>
      <c r="F229" s="887"/>
      <c r="G229" s="887"/>
      <c r="H229" s="885"/>
      <c r="I229" s="123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32"/>
      <c r="B230" s="1232"/>
      <c r="C230" s="1232"/>
      <c r="D230" s="123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32"/>
      <c r="B231" s="1232"/>
      <c r="C231" s="123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32"/>
      <c r="B232" s="123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3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8">
      <c r="A238" s="1232">
        <v>1</v>
      </c>
      <c r="B238" s="1017"/>
      <c r="C238" s="1017"/>
      <c r="D238" s="1017"/>
      <c r="E238" s="983"/>
      <c r="F238" s="1028"/>
      <c r="G238" s="1028"/>
      <c r="H238" s="1028"/>
      <c r="I238" s="985"/>
      <c r="J238" s="981"/>
      <c r="K238" s="965"/>
      <c r="L238" s="1032">
        <f>mergeValue(A238)</f>
        <v>1</v>
      </c>
      <c r="M238" s="643" t="s">
        <v>20</v>
      </c>
      <c r="N238" s="648"/>
      <c r="O238" s="1288"/>
      <c r="P238" s="1289"/>
      <c r="Q238" s="1289"/>
      <c r="R238" s="1289"/>
      <c r="S238" s="1289"/>
      <c r="T238" s="1289"/>
      <c r="U238" s="1289"/>
      <c r="V238" s="1289"/>
      <c r="W238" s="1289"/>
      <c r="X238" s="1289"/>
      <c r="Y238" s="1289"/>
      <c r="Z238" s="1289"/>
      <c r="AA238" s="1289"/>
      <c r="AB238" s="1289"/>
      <c r="AC238" s="1290"/>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34.200000000000003">
      <c r="A239" s="1232"/>
      <c r="B239" s="1232">
        <v>1</v>
      </c>
      <c r="C239" s="1017"/>
      <c r="D239" s="1017"/>
      <c r="E239" s="1028"/>
      <c r="F239" s="1028"/>
      <c r="G239" s="1028"/>
      <c r="H239" s="1028"/>
      <c r="I239" s="1023"/>
      <c r="J239" s="956"/>
      <c r="K239" s="959"/>
      <c r="L239" s="1032" t="str">
        <f>mergeValue(A239) &amp;"."&amp; mergeValue(B239)</f>
        <v>1.1</v>
      </c>
      <c r="M239" s="694" t="s">
        <v>16</v>
      </c>
      <c r="N239" s="648"/>
      <c r="O239" s="1288"/>
      <c r="P239" s="1289"/>
      <c r="Q239" s="1289"/>
      <c r="R239" s="1289"/>
      <c r="S239" s="1289"/>
      <c r="T239" s="1289"/>
      <c r="U239" s="1289"/>
      <c r="V239" s="1289"/>
      <c r="W239" s="1289"/>
      <c r="X239" s="1289"/>
      <c r="Y239" s="1289"/>
      <c r="Z239" s="1289"/>
      <c r="AA239" s="1289"/>
      <c r="AB239" s="1289"/>
      <c r="AC239" s="1290"/>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8">
      <c r="A240" s="1232"/>
      <c r="B240" s="1232"/>
      <c r="C240" s="1232">
        <v>1</v>
      </c>
      <c r="D240" s="1017"/>
      <c r="E240" s="1028"/>
      <c r="F240" s="1028"/>
      <c r="G240" s="1028"/>
      <c r="H240" s="1028"/>
      <c r="I240" s="964"/>
      <c r="J240" s="956"/>
      <c r="K240" s="959"/>
      <c r="L240" s="1032" t="str">
        <f>mergeValue(A240) &amp;"."&amp; mergeValue(B240)&amp;"."&amp; mergeValue(C240)</f>
        <v>1.1.1</v>
      </c>
      <c r="M240" s="695" t="s">
        <v>7</v>
      </c>
      <c r="N240" s="648"/>
      <c r="O240" s="1288"/>
      <c r="P240" s="1289"/>
      <c r="Q240" s="1289"/>
      <c r="R240" s="1289"/>
      <c r="S240" s="1289"/>
      <c r="T240" s="1289"/>
      <c r="U240" s="1289"/>
      <c r="V240" s="1289"/>
      <c r="W240" s="1289"/>
      <c r="X240" s="1289"/>
      <c r="Y240" s="1289"/>
      <c r="Z240" s="1289"/>
      <c r="AA240" s="1289"/>
      <c r="AB240" s="1289"/>
      <c r="AC240" s="1290"/>
      <c r="AD240" s="632" t="s">
        <v>634</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8">
      <c r="A241" s="1232"/>
      <c r="B241" s="1232"/>
      <c r="C241" s="1232"/>
      <c r="D241" s="1232">
        <v>1</v>
      </c>
      <c r="E241" s="1028"/>
      <c r="F241" s="1028"/>
      <c r="G241" s="1028"/>
      <c r="H241" s="1028"/>
      <c r="I241" s="964"/>
      <c r="J241" s="956"/>
      <c r="K241" s="959"/>
      <c r="L241" s="1032" t="str">
        <f>mergeValue(A241) &amp;"."&amp; mergeValue(B241)&amp;"."&amp; mergeValue(C241)&amp;"."&amp; mergeValue(D241)</f>
        <v>1.1.1.1</v>
      </c>
      <c r="M241" s="696" t="s">
        <v>22</v>
      </c>
      <c r="N241" s="648"/>
      <c r="O241" s="1288"/>
      <c r="P241" s="1289"/>
      <c r="Q241" s="1289"/>
      <c r="R241" s="1289"/>
      <c r="S241" s="1289"/>
      <c r="T241" s="1289"/>
      <c r="U241" s="1289"/>
      <c r="V241" s="1289"/>
      <c r="W241" s="1289"/>
      <c r="X241" s="1289"/>
      <c r="Y241" s="1289"/>
      <c r="Z241" s="1289"/>
      <c r="AA241" s="1289"/>
      <c r="AB241" s="1289"/>
      <c r="AC241" s="1290"/>
      <c r="AD241" s="632" t="s">
        <v>635</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14">
      <c r="A242" s="1232"/>
      <c r="B242" s="1232"/>
      <c r="C242" s="1232"/>
      <c r="D242" s="1232"/>
      <c r="E242" s="1232">
        <v>1</v>
      </c>
      <c r="F242" s="1028"/>
      <c r="G242" s="1028"/>
      <c r="H242" s="1017">
        <v>1</v>
      </c>
      <c r="I242" s="1232">
        <v>1</v>
      </c>
      <c r="J242" s="1028"/>
      <c r="K242" s="967"/>
      <c r="L242" s="1032" t="str">
        <f>mergeValue(A242) &amp;"."&amp; mergeValue(B242)&amp;"."&amp; mergeValue(C242)&amp;"."&amp; mergeValue(D242)&amp;"."&amp; mergeValue(E242)</f>
        <v>1.1.1.1.1</v>
      </c>
      <c r="M242" s="556" t="s">
        <v>9</v>
      </c>
      <c r="N242" s="648"/>
      <c r="O242" s="1235"/>
      <c r="P242" s="1236"/>
      <c r="Q242" s="1236"/>
      <c r="R242" s="1236"/>
      <c r="S242" s="1236"/>
      <c r="T242" s="1236"/>
      <c r="U242" s="1236"/>
      <c r="V242" s="1236"/>
      <c r="W242" s="1236"/>
      <c r="X242" s="1236"/>
      <c r="Y242" s="1236"/>
      <c r="Z242" s="1236"/>
      <c r="AA242" s="1236"/>
      <c r="AB242" s="1236"/>
      <c r="AC242" s="1237"/>
      <c r="AD242" s="632" t="s">
        <v>639</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1.2">
      <c r="A243" s="1232"/>
      <c r="B243" s="1232"/>
      <c r="C243" s="1232"/>
      <c r="D243" s="1232"/>
      <c r="E243" s="1232"/>
      <c r="F243" s="1232">
        <v>1</v>
      </c>
      <c r="G243" s="1017"/>
      <c r="H243" s="1017"/>
      <c r="I243" s="1232"/>
      <c r="J243" s="1232">
        <v>1</v>
      </c>
      <c r="K243" s="968"/>
      <c r="L243" s="1032" t="str">
        <f>mergeValue(A243) &amp;"."&amp; mergeValue(B243)&amp;"."&amp; mergeValue(C243)&amp;"."&amp; mergeValue(D243)&amp;"."&amp; mergeValue(E243)&amp;"."&amp; mergeValue(F243)</f>
        <v>1.1.1.1.1.1</v>
      </c>
      <c r="M243" s="557" t="s">
        <v>10</v>
      </c>
      <c r="N243" s="648"/>
      <c r="O243" s="1235"/>
      <c r="P243" s="1236"/>
      <c r="Q243" s="1236"/>
      <c r="R243" s="1236"/>
      <c r="S243" s="1236"/>
      <c r="T243" s="1236"/>
      <c r="U243" s="1236"/>
      <c r="V243" s="1236"/>
      <c r="W243" s="1236"/>
      <c r="X243" s="1236"/>
      <c r="Y243" s="1236"/>
      <c r="Z243" s="1236"/>
      <c r="AA243" s="1236"/>
      <c r="AB243" s="1236"/>
      <c r="AC243" s="1237"/>
      <c r="AD243" s="632" t="s">
        <v>637</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32"/>
      <c r="B244" s="1232"/>
      <c r="C244" s="1232"/>
      <c r="D244" s="1232"/>
      <c r="E244" s="1232"/>
      <c r="F244" s="1232"/>
      <c r="G244" s="1017">
        <v>1</v>
      </c>
      <c r="H244" s="1017"/>
      <c r="I244" s="1232"/>
      <c r="J244" s="1232"/>
      <c r="K244" s="968">
        <v>1</v>
      </c>
      <c r="L244" s="1032" t="str">
        <f>mergeValue(A244) &amp;"."&amp; mergeValue(B244)&amp;"."&amp; mergeValue(C244)&amp;"."&amp; mergeValue(D244)&amp;"."&amp; mergeValue(E244)&amp;"."&amp; mergeValue(F244)&amp;"."&amp; mergeValue(G244)</f>
        <v>1.1.1.1.1.1.1</v>
      </c>
      <c r="M244" s="1071"/>
      <c r="N244" s="648"/>
      <c r="O244" s="685"/>
      <c r="P244" s="765"/>
      <c r="Q244" s="1096"/>
      <c r="R244" s="1227"/>
      <c r="S244" s="1228" t="s">
        <v>84</v>
      </c>
      <c r="T244" s="1227"/>
      <c r="U244" s="1228" t="s">
        <v>84</v>
      </c>
      <c r="V244" s="685"/>
      <c r="W244" s="765"/>
      <c r="X244" s="1096"/>
      <c r="Y244" s="1227"/>
      <c r="Z244" s="1228" t="s">
        <v>84</v>
      </c>
      <c r="AA244" s="1227"/>
      <c r="AB244" s="1228" t="s">
        <v>85</v>
      </c>
      <c r="AC244" s="765"/>
      <c r="AD244" s="1203" t="s">
        <v>656</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32"/>
      <c r="B245" s="1232"/>
      <c r="C245" s="1232"/>
      <c r="D245" s="1232"/>
      <c r="E245" s="1232"/>
      <c r="F245" s="1232"/>
      <c r="G245" s="1017"/>
      <c r="H245" s="1017"/>
      <c r="I245" s="1232"/>
      <c r="J245" s="1232"/>
      <c r="K245" s="968"/>
      <c r="L245" s="802"/>
      <c r="M245" s="648"/>
      <c r="N245" s="648"/>
      <c r="O245" s="765"/>
      <c r="P245" s="765"/>
      <c r="Q245" s="771" t="str">
        <f>R244 &amp; "-" &amp; T244</f>
        <v>-</v>
      </c>
      <c r="R245" s="1227"/>
      <c r="S245" s="1228"/>
      <c r="T245" s="1227"/>
      <c r="U245" s="1228"/>
      <c r="V245" s="765"/>
      <c r="W245" s="765"/>
      <c r="X245" s="771" t="str">
        <f>Y244 &amp; "-" &amp; AA244</f>
        <v>-</v>
      </c>
      <c r="Y245" s="1227"/>
      <c r="Z245" s="1228"/>
      <c r="AA245" s="1227"/>
      <c r="AB245" s="1228"/>
      <c r="AC245" s="765"/>
      <c r="AD245" s="1204"/>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32"/>
      <c r="B246" s="1232"/>
      <c r="C246" s="1232"/>
      <c r="D246" s="1232"/>
      <c r="E246" s="1232"/>
      <c r="F246" s="1232"/>
      <c r="G246" s="1028"/>
      <c r="H246" s="1017"/>
      <c r="I246" s="1232"/>
      <c r="J246" s="1232"/>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05"/>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32"/>
      <c r="B247" s="1232"/>
      <c r="C247" s="1232"/>
      <c r="D247" s="1232"/>
      <c r="E247" s="1232"/>
      <c r="F247" s="1028"/>
      <c r="G247" s="1028"/>
      <c r="H247" s="1017"/>
      <c r="I247" s="1232"/>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32"/>
      <c r="B248" s="1232"/>
      <c r="C248" s="1232"/>
      <c r="D248" s="1232"/>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32"/>
      <c r="B249" s="1232"/>
      <c r="C249" s="1232"/>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32"/>
      <c r="B250" s="1232"/>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32"/>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4">
      <c r="A254" s="35" t="s">
        <v>277</v>
      </c>
    </row>
    <row r="255" spans="1:43" ht="11.4"/>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8">
      <c r="A273" s="91"/>
      <c r="B273" s="92"/>
      <c r="C273" s="20"/>
      <c r="D273" s="33"/>
      <c r="E273" s="32" t="s">
        <v>77</v>
      </c>
      <c r="F273" s="34"/>
      <c r="G273" s="27"/>
      <c r="I273" s="55"/>
    </row>
    <row r="274" spans="1:9" s="23" customFormat="1" ht="22.8">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8">
      <c r="A277" s="91"/>
      <c r="B277" s="92"/>
      <c r="C277" s="20"/>
      <c r="D277" s="33"/>
      <c r="E277" s="41" t="s">
        <v>87</v>
      </c>
      <c r="F277" s="34"/>
      <c r="G277" s="27"/>
      <c r="I277" s="55"/>
    </row>
    <row r="278" spans="1:9" s="23" customFormat="1" ht="22.8">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8">
      <c r="A281" s="91"/>
      <c r="B281" s="92"/>
      <c r="C281" s="20"/>
      <c r="D281" s="33"/>
      <c r="E281" s="41" t="s">
        <v>87</v>
      </c>
      <c r="F281" s="34"/>
      <c r="G281" s="27"/>
      <c r="I281" s="55"/>
    </row>
    <row r="282" spans="1:9" s="23" customFormat="1" ht="22.8">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8">
      <c r="A285" s="91"/>
      <c r="B285" s="92"/>
      <c r="C285" s="20"/>
      <c r="D285" s="33"/>
      <c r="E285" s="32" t="s">
        <v>87</v>
      </c>
      <c r="F285" s="34"/>
      <c r="G285" s="27"/>
      <c r="I285" s="55"/>
    </row>
    <row r="286" spans="1:9" s="23" customFormat="1" ht="20.399999999999999">
      <c r="A286" s="91"/>
      <c r="B286" s="92"/>
      <c r="C286" s="20"/>
      <c r="D286" s="33"/>
      <c r="E286" s="32" t="s">
        <v>88</v>
      </c>
      <c r="F286" s="34"/>
      <c r="G286" s="27"/>
      <c r="I286" s="55"/>
    </row>
    <row r="287" spans="1:9" s="23" customFormat="1" ht="22.8">
      <c r="A287" s="91"/>
      <c r="B287" s="92"/>
      <c r="C287" s="20"/>
      <c r="D287" s="33"/>
      <c r="E287" s="41" t="s">
        <v>171</v>
      </c>
      <c r="F287" s="34"/>
      <c r="G287" s="27"/>
      <c r="I287" s="55"/>
    </row>
    <row r="288" spans="1:9" s="23" customFormat="1" ht="20.399999999999999">
      <c r="A288" s="91"/>
      <c r="B288" s="92"/>
      <c r="C288" s="20"/>
      <c r="D288" s="33"/>
      <c r="E288" s="32" t="s">
        <v>89</v>
      </c>
      <c r="F288" s="34"/>
      <c r="G288" s="27"/>
      <c r="I288" s="55"/>
    </row>
    <row r="290" spans="1:83" s="35" customFormat="1" ht="17.100000000000001" customHeight="1">
      <c r="A290" s="35" t="s">
        <v>326</v>
      </c>
    </row>
    <row r="292" spans="1:83" s="127" customFormat="1" ht="13.8">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9"/>
      <c r="D297" s="1160">
        <v>1</v>
      </c>
      <c r="E297" s="123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9"/>
      <c r="D298" s="1160"/>
      <c r="E298" s="123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0"/>
      <c r="D302" s="249"/>
      <c r="E302" s="456"/>
      <c r="F302" s="1321"/>
      <c r="G302" s="1160">
        <v>0</v>
      </c>
      <c r="H302" s="116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0"/>
      <c r="D303" s="249"/>
      <c r="E303" s="456"/>
      <c r="F303" s="1321"/>
      <c r="G303" s="1160"/>
      <c r="H303" s="116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4"/>
    <row r="310" spans="1:83" s="35" customFormat="1" ht="11.4">
      <c r="A310" s="35" t="s">
        <v>453</v>
      </c>
    </row>
    <row r="311" spans="1:83" ht="11.4"/>
    <row r="312" spans="1:83" s="36" customFormat="1" ht="20.100000000000001" customHeight="1">
      <c r="A312" s="97"/>
      <c r="B312" s="186"/>
      <c r="C312" s="86"/>
      <c r="D312" s="187"/>
      <c r="E312" s="292"/>
      <c r="F312" s="288"/>
      <c r="G312" s="293"/>
      <c r="I312" s="212"/>
      <c r="J312" s="212"/>
    </row>
    <row r="313" spans="1:83" ht="11.4"/>
    <row r="314" spans="1:83" ht="11.4"/>
    <row r="315" spans="1:83" s="35" customFormat="1" ht="11.4">
      <c r="A315" s="35" t="s">
        <v>468</v>
      </c>
    </row>
    <row r="316" spans="1:83" ht="11.4"/>
    <row r="317" spans="1:83" s="36" customFormat="1" ht="20.100000000000001" customHeight="1">
      <c r="A317" s="285"/>
      <c r="B317" s="186"/>
      <c r="C317" s="86"/>
      <c r="D317" s="187"/>
      <c r="E317" s="296"/>
      <c r="F317" s="295" t="s">
        <v>458</v>
      </c>
      <c r="G317" s="295" t="s">
        <v>458</v>
      </c>
      <c r="H317" s="314"/>
      <c r="I317" s="212"/>
      <c r="K317" s="212"/>
      <c r="L317" s="212"/>
    </row>
    <row r="318" spans="1:83" ht="11.4"/>
    <row r="319" spans="1:83" ht="11.4"/>
    <row r="320" spans="1:83" s="35" customFormat="1" ht="11.4">
      <c r="A320" s="35" t="s">
        <v>469</v>
      </c>
    </row>
    <row r="321" spans="1:12" ht="11.4"/>
    <row r="322" spans="1:12" s="36" customFormat="1" ht="20.100000000000001" customHeight="1">
      <c r="A322" s="285"/>
      <c r="B322" s="186"/>
      <c r="C322" s="86"/>
      <c r="D322" s="187"/>
      <c r="E322" s="296"/>
      <c r="F322" s="295" t="s">
        <v>458</v>
      </c>
      <c r="G322" s="414"/>
      <c r="H322" s="295" t="s">
        <v>458</v>
      </c>
      <c r="I322" s="212"/>
      <c r="K322" s="212"/>
      <c r="L322" s="212"/>
    </row>
    <row r="323" spans="1:12" ht="11.4"/>
    <row r="324" spans="1:12" ht="11.4"/>
    <row r="325" spans="1:12" s="35" customFormat="1" ht="11.4">
      <c r="A325" s="35" t="s">
        <v>470</v>
      </c>
    </row>
    <row r="326" spans="1:12" ht="11.4"/>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3.8">
      <c r="A328" s="285"/>
      <c r="B328" s="186"/>
      <c r="C328" s="86"/>
      <c r="D328" s="101"/>
      <c r="E328" s="304"/>
      <c r="F328" s="305"/>
      <c r="G328"/>
      <c r="H328" s="305"/>
      <c r="I328" s="212"/>
      <c r="K328" s="212"/>
      <c r="L328" s="212"/>
    </row>
    <row r="330" spans="1:12" s="35" customFormat="1" ht="11.4">
      <c r="A330" s="35" t="s">
        <v>471</v>
      </c>
    </row>
    <row r="331" spans="1:12" ht="11.4"/>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6">
      <c r="A337" s="1201">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1.2">
      <c r="A338" s="1201"/>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57">
      <c r="A339" s="1201"/>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2.6">
      <c r="A340" s="1201"/>
      <c r="B340" s="1201">
        <v>1</v>
      </c>
      <c r="C340" s="342"/>
      <c r="D340" s="342"/>
      <c r="F340" s="335" t="str">
        <f>"4."&amp;mergeValue(A340) &amp;"."&amp;mergeValue(B340)</f>
        <v>4.1.1</v>
      </c>
      <c r="G340" s="324" t="s">
        <v>593</v>
      </c>
      <c r="H340" s="317" t="str">
        <f>IF(region_name="","",region_name)</f>
        <v>Ивановская область</v>
      </c>
      <c r="I340" s="196" t="s">
        <v>499</v>
      </c>
      <c r="J340" s="334"/>
      <c r="K340" s="214"/>
      <c r="L340" s="214"/>
      <c r="M340" s="214"/>
      <c r="N340" s="214"/>
      <c r="O340" s="214"/>
      <c r="P340" s="214"/>
      <c r="Q340" s="214"/>
      <c r="R340" s="214"/>
      <c r="S340" s="214"/>
      <c r="T340" s="214"/>
    </row>
    <row r="341" spans="1:20" s="190" customFormat="1" ht="216.6">
      <c r="A341" s="1201"/>
      <c r="B341" s="1201"/>
      <c r="C341" s="1201">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str">
        <f>"4."&amp;mergeValue(A342) &amp;"."&amp;mergeValue(B342)&amp;"."&amp;mergeValue(C342)&amp;"."&amp;mergeValue(D342)</f>
        <v>4.1.1.1.1</v>
      </c>
      <c r="G342" s="420" t="s">
        <v>498</v>
      </c>
      <c r="H342" s="317"/>
      <c r="I342" s="1202" t="s">
        <v>592</v>
      </c>
      <c r="J342" s="334"/>
      <c r="K342" s="214"/>
      <c r="L342" s="214"/>
      <c r="M342" s="214"/>
      <c r="N342" s="214"/>
      <c r="O342" s="214"/>
      <c r="P342" s="214"/>
      <c r="Q342" s="214"/>
      <c r="R342" s="214"/>
      <c r="S342" s="214"/>
      <c r="T342" s="214"/>
    </row>
    <row r="343" spans="1:20" s="190" customFormat="1" ht="18.600000000000001">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600000000000001">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600000000000001">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600000000000001">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A49:A62"/>
    <mergeCell ref="B50:B61"/>
    <mergeCell ref="C51:C6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31:A44"/>
    <mergeCell ref="B32:B43"/>
    <mergeCell ref="C33:C42"/>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1:V221"/>
    <mergeCell ref="O222:V222"/>
    <mergeCell ref="O223:V22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25" defaultRowHeight="11.4"/>
  <cols>
    <col min="1" max="1" width="32.625" style="7" customWidth="1"/>
    <col min="2" max="2" width="9.125" style="142"/>
    <col min="3" max="3" width="9.125" style="145"/>
    <col min="4" max="4" width="26.625" style="145" customWidth="1"/>
    <col min="5" max="6" width="26.625" style="82" customWidth="1"/>
    <col min="7" max="7" width="31.375" style="82" customWidth="1"/>
    <col min="8" max="8" width="40.875" style="82" customWidth="1"/>
    <col min="9" max="9" width="14.625" style="82" customWidth="1"/>
    <col min="10" max="10" width="26.875" style="82" customWidth="1"/>
    <col min="11" max="11" width="50" style="82" customWidth="1"/>
    <col min="12" max="13" width="10.75" style="82" customWidth="1"/>
    <col min="14" max="14" width="55.125" style="82" customWidth="1"/>
    <col min="15" max="15" width="31.875" style="82" customWidth="1"/>
    <col min="16" max="16" width="23.875" style="82" customWidth="1"/>
    <col min="17" max="17" width="46.625" style="82" customWidth="1"/>
    <col min="18" max="18" width="24" style="82" bestFit="1" customWidth="1"/>
    <col min="19" max="19" width="20.625" style="82" customWidth="1"/>
    <col min="20" max="20" width="22" style="82" customWidth="1"/>
    <col min="21" max="22" width="26.375" style="82" customWidth="1"/>
    <col min="23" max="23" width="8.25" style="82" hidden="1" customWidth="1"/>
    <col min="24" max="24" width="59.75" style="82" customWidth="1"/>
    <col min="25" max="25" width="49.125" style="82" customWidth="1"/>
    <col min="26" max="26" width="11.125" style="82" customWidth="1"/>
    <col min="27" max="30" width="29" style="82" customWidth="1"/>
    <col min="31" max="31" width="9.125" style="82"/>
    <col min="32" max="32" width="34.75" style="82" customWidth="1"/>
    <col min="33" max="33" width="9.125" style="82"/>
    <col min="34" max="35" width="34.375" style="82" customWidth="1"/>
    <col min="36" max="36" width="9.125" style="82"/>
    <col min="37" max="37" width="24.625" style="82" customWidth="1"/>
    <col min="38" max="38" width="9.125" style="82"/>
    <col min="39" max="39" width="26.125" style="82" customWidth="1"/>
    <col min="40" max="40" width="1.75" style="82" customWidth="1"/>
    <col min="41" max="41" width="9.125" style="82"/>
    <col min="42" max="43" width="47.875" style="82" customWidth="1"/>
    <col min="44" max="44" width="1.75" style="82" customWidth="1"/>
    <col min="45" max="45" width="21.375" style="82" customWidth="1"/>
    <col min="46" max="46" width="1.75" style="82" customWidth="1"/>
    <col min="47" max="47" width="31.25" style="82" bestFit="1" customWidth="1"/>
    <col min="48" max="48" width="1.75" style="82" customWidth="1"/>
    <col min="49" max="50" width="9.125" style="408"/>
    <col min="51" max="51" width="3.75" style="82" customWidth="1"/>
    <col min="52" max="52" width="20" style="82" customWidth="1"/>
    <col min="53" max="53" width="42.875" style="82" bestFit="1" customWidth="1"/>
    <col min="54" max="54" width="3.75" style="82" customWidth="1"/>
    <col min="55" max="55" width="55" style="82" customWidth="1"/>
    <col min="56" max="16384" width="9.1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2" t="s">
        <v>582</v>
      </c>
      <c r="BA1" s="1322"/>
      <c r="BC1" s="827" t="s">
        <v>725</v>
      </c>
    </row>
    <row r="2" spans="1:55" ht="102.6">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27" t="s">
        <v>613</v>
      </c>
      <c r="AQ2" s="1035" t="s">
        <v>771</v>
      </c>
      <c r="AS2" s="44" t="s">
        <v>374</v>
      </c>
      <c r="AU2" s="45" t="s">
        <v>377</v>
      </c>
      <c r="AW2" s="410" t="s">
        <v>550</v>
      </c>
      <c r="AX2" s="411" t="s">
        <v>550</v>
      </c>
      <c r="AZ2" s="446" t="s">
        <v>583</v>
      </c>
      <c r="BA2" s="447" t="s">
        <v>584</v>
      </c>
      <c r="BC2" s="804" t="s">
        <v>726</v>
      </c>
    </row>
    <row r="3" spans="1:55" ht="114">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27" t="s">
        <v>772</v>
      </c>
      <c r="AQ3" s="1035" t="s">
        <v>614</v>
      </c>
      <c r="AS3" s="44" t="s">
        <v>375</v>
      </c>
      <c r="AU3" s="45" t="s">
        <v>378</v>
      </c>
      <c r="AW3" s="410" t="s">
        <v>551</v>
      </c>
      <c r="AX3" s="411" t="s">
        <v>551</v>
      </c>
      <c r="AZ3" s="146" t="s">
        <v>654</v>
      </c>
      <c r="BA3" s="179" t="s">
        <v>653</v>
      </c>
      <c r="BC3" s="804" t="s">
        <v>727</v>
      </c>
    </row>
    <row r="4" spans="1:55" ht="114">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774</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27" t="s">
        <v>771</v>
      </c>
      <c r="AQ4" s="1035" t="s">
        <v>615</v>
      </c>
      <c r="AS4" s="44" t="s">
        <v>345</v>
      </c>
      <c r="AU4" s="45" t="s">
        <v>379</v>
      </c>
      <c r="AW4" s="410" t="s">
        <v>552</v>
      </c>
      <c r="AX4" s="411" t="s">
        <v>552</v>
      </c>
      <c r="AZ4" s="146" t="s">
        <v>664</v>
      </c>
      <c r="BA4" s="179" t="s">
        <v>663</v>
      </c>
      <c r="BC4" s="804" t="s">
        <v>728</v>
      </c>
    </row>
    <row r="5" spans="1:55" ht="34.200000000000003">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27" t="s">
        <v>614</v>
      </c>
      <c r="AQ5" s="1035" t="s">
        <v>762</v>
      </c>
      <c r="AU5" s="45" t="s">
        <v>380</v>
      </c>
      <c r="AW5" s="410" t="s">
        <v>553</v>
      </c>
      <c r="AX5" s="411" t="s">
        <v>553</v>
      </c>
      <c r="AZ5" s="546" t="s">
        <v>665</v>
      </c>
      <c r="BA5" s="570" t="s">
        <v>671</v>
      </c>
      <c r="BC5" s="804" t="s">
        <v>729</v>
      </c>
    </row>
    <row r="6" spans="1:55" ht="45.6">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27" t="s">
        <v>615</v>
      </c>
      <c r="AQ6" s="1035" t="s">
        <v>616</v>
      </c>
      <c r="AU6" s="220" t="s">
        <v>381</v>
      </c>
      <c r="AW6" s="410" t="s">
        <v>554</v>
      </c>
      <c r="AX6" s="411" t="s">
        <v>554</v>
      </c>
      <c r="AZ6" s="546" t="s">
        <v>666</v>
      </c>
      <c r="BA6" s="570" t="s">
        <v>676</v>
      </c>
    </row>
    <row r="7" spans="1:55" ht="34.200000000000003">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27" t="s">
        <v>762</v>
      </c>
      <c r="AQ7" s="1035" t="s">
        <v>617</v>
      </c>
      <c r="AU7" s="220" t="s">
        <v>382</v>
      </c>
      <c r="AW7" s="410" t="s">
        <v>555</v>
      </c>
      <c r="AX7" s="411" t="s">
        <v>555</v>
      </c>
      <c r="AZ7" s="546" t="s">
        <v>684</v>
      </c>
      <c r="BA7" s="570" t="s">
        <v>685</v>
      </c>
    </row>
    <row r="8" spans="1:55" ht="34.200000000000003">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27" t="s">
        <v>616</v>
      </c>
      <c r="AQ8" s="1035" t="s">
        <v>620</v>
      </c>
      <c r="AU8" s="220" t="s">
        <v>383</v>
      </c>
      <c r="AW8" s="410" t="s">
        <v>556</v>
      </c>
      <c r="AX8" s="411" t="s">
        <v>556</v>
      </c>
      <c r="AZ8" s="146" t="s">
        <v>692</v>
      </c>
      <c r="BA8" s="179" t="s">
        <v>691</v>
      </c>
    </row>
    <row r="9" spans="1:55" ht="57">
      <c r="A9" s="6" t="s">
        <v>108</v>
      </c>
      <c r="B9" s="44">
        <v>2007</v>
      </c>
      <c r="E9" s="143" t="s">
        <v>193</v>
      </c>
      <c r="F9" s="147"/>
      <c r="G9" s="143" t="s">
        <v>263</v>
      </c>
      <c r="I9" s="143" t="s">
        <v>184</v>
      </c>
      <c r="O9" s="545" t="s">
        <v>650</v>
      </c>
      <c r="V9" s="1040" t="s">
        <v>184</v>
      </c>
      <c r="W9" s="460"/>
      <c r="X9" s="753" t="s">
        <v>618</v>
      </c>
      <c r="Y9" s="753" t="s">
        <v>638</v>
      </c>
      <c r="Z9" s="208">
        <v>1</v>
      </c>
      <c r="AA9" s="219"/>
      <c r="AK9" s="143" t="s">
        <v>353</v>
      </c>
      <c r="AP9" s="1127" t="s">
        <v>617</v>
      </c>
      <c r="AQ9" s="1035" t="s">
        <v>619</v>
      </c>
      <c r="AW9" s="410" t="s">
        <v>557</v>
      </c>
      <c r="AX9" s="411" t="s">
        <v>557</v>
      </c>
      <c r="AZ9" s="146" t="s">
        <v>769</v>
      </c>
      <c r="BA9" s="179" t="s">
        <v>603</v>
      </c>
    </row>
    <row r="10" spans="1:55" ht="45.6">
      <c r="A10" s="6" t="s">
        <v>109</v>
      </c>
      <c r="B10" s="44">
        <v>2008</v>
      </c>
      <c r="E10" s="143" t="s">
        <v>194</v>
      </c>
      <c r="F10" s="147"/>
      <c r="I10" s="143" t="s">
        <v>208</v>
      </c>
      <c r="O10" s="545" t="s">
        <v>651</v>
      </c>
      <c r="V10" s="1041" t="s">
        <v>208</v>
      </c>
      <c r="W10" s="1038"/>
      <c r="X10" s="1036" t="s">
        <v>619</v>
      </c>
      <c r="Y10" s="1037" t="s">
        <v>686</v>
      </c>
      <c r="Z10" s="208"/>
      <c r="AP10" s="1127" t="s">
        <v>620</v>
      </c>
      <c r="AQ10" s="1035" t="s">
        <v>618</v>
      </c>
      <c r="AW10" s="410" t="s">
        <v>558</v>
      </c>
      <c r="AX10" s="411" t="s">
        <v>558</v>
      </c>
    </row>
    <row r="11" spans="1:55" ht="125.4">
      <c r="A11" s="6" t="s">
        <v>110</v>
      </c>
      <c r="B11" s="44">
        <v>2009</v>
      </c>
      <c r="E11" s="143" t="s">
        <v>195</v>
      </c>
      <c r="F11" s="147"/>
      <c r="I11" s="143" t="s">
        <v>209</v>
      </c>
      <c r="O11" s="528" t="s">
        <v>652</v>
      </c>
      <c r="V11" s="1040" t="s">
        <v>209</v>
      </c>
      <c r="W11" s="462"/>
      <c r="X11" s="461" t="s">
        <v>620</v>
      </c>
      <c r="Y11" s="753" t="s">
        <v>674</v>
      </c>
      <c r="Z11" s="208"/>
      <c r="AP11" s="1127" t="s">
        <v>619</v>
      </c>
      <c r="AQ11" s="742" t="s">
        <v>613</v>
      </c>
      <c r="AW11" s="410" t="s">
        <v>559</v>
      </c>
      <c r="AX11" s="411" t="s">
        <v>559</v>
      </c>
    </row>
    <row r="12" spans="1:55" ht="34.200000000000003">
      <c r="A12" s="6" t="s">
        <v>65</v>
      </c>
      <c r="B12" s="44">
        <v>2010</v>
      </c>
      <c r="E12" s="143" t="s">
        <v>196</v>
      </c>
      <c r="F12" s="147"/>
      <c r="G12" s="148" t="s">
        <v>292</v>
      </c>
      <c r="H12" s="148" t="s">
        <v>260</v>
      </c>
      <c r="I12" s="143" t="s">
        <v>210</v>
      </c>
      <c r="O12" s="528" t="s">
        <v>3</v>
      </c>
      <c r="V12" s="1040" t="s">
        <v>210</v>
      </c>
      <c r="W12" s="546"/>
      <c r="X12" s="461" t="s">
        <v>765</v>
      </c>
      <c r="Y12" s="753" t="s">
        <v>638</v>
      </c>
      <c r="AP12" s="1127" t="s">
        <v>618</v>
      </c>
      <c r="AW12" s="410" t="s">
        <v>209</v>
      </c>
      <c r="AX12" s="411" t="s">
        <v>209</v>
      </c>
    </row>
    <row r="13" spans="1:55" ht="22.8">
      <c r="A13" s="6" t="s">
        <v>111</v>
      </c>
      <c r="B13" s="44">
        <v>2011</v>
      </c>
      <c r="E13" s="143" t="s">
        <v>197</v>
      </c>
      <c r="F13" s="147"/>
      <c r="G13" s="143" t="s">
        <v>261</v>
      </c>
      <c r="H13" s="143" t="s">
        <v>262</v>
      </c>
      <c r="I13" s="143" t="s">
        <v>211</v>
      </c>
      <c r="V13" s="1040" t="s">
        <v>211</v>
      </c>
      <c r="W13" s="546"/>
      <c r="X13" s="546"/>
      <c r="Y13" s="546"/>
      <c r="AW13" s="410" t="s">
        <v>210</v>
      </c>
      <c r="AX13" s="411" t="s">
        <v>210</v>
      </c>
    </row>
    <row r="14" spans="1:55" ht="45.6">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6">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1859</v>
      </c>
      <c r="AX29" s="411" t="s">
        <v>566</v>
      </c>
    </row>
    <row r="30" spans="1:50">
      <c r="A30" s="6" t="s">
        <v>126</v>
      </c>
      <c r="D30" s="276"/>
      <c r="E30" s="277"/>
      <c r="F30" s="277"/>
      <c r="AX30" s="411" t="s">
        <v>567</v>
      </c>
    </row>
    <row r="31" spans="1:50" ht="13.2">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ht="22.8">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ht="22.8">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4"/>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6"/>
  <sheetViews>
    <sheetView showGridLines="0" workbookViewId="0"/>
  </sheetViews>
  <sheetFormatPr defaultRowHeight="11.4"/>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4.2.1 | Т-ТЭ | потр'!$O$24="",1,0)</f>
        <v>0</v>
      </c>
    </row>
    <row r="116" spans="1:1">
      <c r="A116" s="1102">
        <f>IF('Форма 4.2.1 | Т-ТЭ | потр'!$Y$24="",1,0)</f>
        <v>0</v>
      </c>
    </row>
    <row r="117" spans="1:1">
      <c r="A117" s="1102">
        <f>IF('Форма 4.2.1 | Т-ТЭ | потр'!$AA$24="",1,0)</f>
        <v>0</v>
      </c>
    </row>
    <row r="118" spans="1:1">
      <c r="A118" s="1102">
        <f>IF('Форма 4.2.1 | Т-ТЭ | потр'!$V$24="",1,0)</f>
        <v>0</v>
      </c>
    </row>
    <row r="119" spans="1:1">
      <c r="A119" s="1102">
        <f>IF('Форма 4.2.1 | Т-ТЭ | потр'!$Z$24="",1,0)</f>
        <v>0</v>
      </c>
    </row>
    <row r="120" spans="1:1">
      <c r="A120" s="1102">
        <f>IF('Форма 4.2.1 | Т-ТЭ | потр'!$AB$24="",1,0)</f>
        <v>0</v>
      </c>
    </row>
    <row r="121" spans="1:1">
      <c r="A121" s="1102">
        <f>IF('Форма 4.2.1 | Т-ТЭ | потр'!$O$27="",1,0)</f>
        <v>0</v>
      </c>
    </row>
    <row r="122" spans="1:1">
      <c r="A122" s="1102">
        <f>IF('Форма 4.2.1 | Т-ТЭ | потр'!$M$28="",1,0)</f>
        <v>0</v>
      </c>
    </row>
    <row r="123" spans="1:1">
      <c r="A123" s="1102">
        <f>IF('Форма 4.2.1 | Т-ТЭ | потр'!$O$28="",1,0)</f>
        <v>0</v>
      </c>
    </row>
    <row r="124" spans="1:1">
      <c r="A124" s="1102">
        <f>IF('Форма 4.2.1 | Т-ТЭ | потр'!$R$28="",1,0)</f>
        <v>0</v>
      </c>
    </row>
    <row r="125" spans="1:1">
      <c r="A125" s="1102">
        <f>IF('Форма 4.2.1 | Т-ТЭ | потр'!$T$28="",1,0)</f>
        <v>0</v>
      </c>
    </row>
    <row r="126" spans="1:1">
      <c r="A126" s="1102">
        <f>IF('Форма 4.2.1 | Т-ТЭ | потр'!$V$28="",1,0)</f>
        <v>0</v>
      </c>
    </row>
    <row r="127" spans="1:1">
      <c r="A127" s="1102">
        <f>IF('Форма 4.2.1 | Т-ТЭ | потр'!$Y$28="",1,0)</f>
        <v>0</v>
      </c>
    </row>
    <row r="128" spans="1:1">
      <c r="A128" s="1102">
        <f>IF('Форма 4.2.1 | Т-ТЭ | потр'!$AA$28="",1,0)</f>
        <v>0</v>
      </c>
    </row>
    <row r="129" spans="1:1">
      <c r="A129" s="1102">
        <f>IF('Форма 4.2.1 | Т-ТЭ | потр'!$S$28="",1,0)</f>
        <v>0</v>
      </c>
    </row>
    <row r="130" spans="1:1">
      <c r="A130" s="1102">
        <f>IF('Форма 4.2.1 | Т-ТЭ | потр'!$U$28="",1,0)</f>
        <v>0</v>
      </c>
    </row>
    <row r="131" spans="1:1">
      <c r="A131" s="1102">
        <f>IF('Форма 4.2.1 | Т-ТЭ | потр'!$Z$28="",1,0)</f>
        <v>0</v>
      </c>
    </row>
    <row r="132" spans="1:1">
      <c r="A132" s="1102">
        <f>IF('Форма 4.2.1 | Т-ТЭ | потр'!$AB$28="",1,0)</f>
        <v>0</v>
      </c>
    </row>
    <row r="133" spans="1:1">
      <c r="A133" s="1102">
        <f>IF('Форма 4.2.1 | Т-ТЭ | потр'!$O$31="",1,0)</f>
        <v>0</v>
      </c>
    </row>
    <row r="134" spans="1:1">
      <c r="A134" s="1102">
        <f>IF('Форма 4.2.1 | Т-ТЭ | потр'!$M$32="",1,0)</f>
        <v>0</v>
      </c>
    </row>
    <row r="135" spans="1:1">
      <c r="A135" s="1102">
        <f>IF('Форма 4.2.1 | Т-ТЭ | потр'!$O$32="",1,0)</f>
        <v>0</v>
      </c>
    </row>
    <row r="136" spans="1:1">
      <c r="A136" s="1102">
        <f>IF('Форма 4.2.1 | Т-ТЭ | потр'!$R$32="",1,0)</f>
        <v>0</v>
      </c>
    </row>
    <row r="137" spans="1:1">
      <c r="A137" s="1102">
        <f>IF('Форма 4.2.1 | Т-ТЭ | потр'!$T$32="",1,0)</f>
        <v>0</v>
      </c>
    </row>
    <row r="138" spans="1:1">
      <c r="A138" s="1102">
        <f>IF('Форма 4.2.1 | Т-ТЭ | потр'!$V$32="",1,0)</f>
        <v>0</v>
      </c>
    </row>
    <row r="139" spans="1:1">
      <c r="A139" s="1102">
        <f>IF('Форма 4.2.1 | Т-ТЭ | потр'!$Y$32="",1,0)</f>
        <v>0</v>
      </c>
    </row>
    <row r="140" spans="1:1">
      <c r="A140" s="1102">
        <f>IF('Форма 4.2.1 | Т-ТЭ | потр'!$AA$32="",1,0)</f>
        <v>0</v>
      </c>
    </row>
    <row r="141" spans="1:1">
      <c r="A141" s="1102">
        <f>IF('Форма 4.2.1 | Т-ТЭ | потр'!$S$32="",1,0)</f>
        <v>0</v>
      </c>
    </row>
    <row r="142" spans="1:1">
      <c r="A142" s="1102">
        <f>IF('Форма 4.2.1 | Т-ТЭ | потр'!$U$32="",1,0)</f>
        <v>0</v>
      </c>
    </row>
    <row r="143" spans="1:1">
      <c r="A143" s="1102">
        <f>IF('Форма 4.2.1 | Т-ТЭ | потр'!$Z$32="",1,0)</f>
        <v>0</v>
      </c>
    </row>
    <row r="144" spans="1:1">
      <c r="A144" s="1102">
        <f>IF('Форма 4.2.1 | Т-ТЭ | потр'!$AB$32="",1,0)</f>
        <v>0</v>
      </c>
    </row>
    <row r="145" spans="1:1">
      <c r="A145" s="1102">
        <f>IF('Форма 4.2.1 | Т-ТЭ | потр'!$O$35="",1,0)</f>
        <v>0</v>
      </c>
    </row>
    <row r="146" spans="1:1">
      <c r="A146" s="1102">
        <f>IF('Форма 4.2.1 | Т-ТЭ | потр'!$M$36="",1,0)</f>
        <v>0</v>
      </c>
    </row>
    <row r="147" spans="1:1">
      <c r="A147" s="1102">
        <f>IF('Форма 4.2.1 | Т-ТЭ | потр'!$O$36="",1,0)</f>
        <v>0</v>
      </c>
    </row>
    <row r="148" spans="1:1">
      <c r="A148" s="1102">
        <f>IF('Форма 4.2.1 | Т-ТЭ | потр'!$R$36="",1,0)</f>
        <v>0</v>
      </c>
    </row>
    <row r="149" spans="1:1">
      <c r="A149" s="1102">
        <f>IF('Форма 4.2.1 | Т-ТЭ | потр'!$T$36="",1,0)</f>
        <v>0</v>
      </c>
    </row>
    <row r="150" spans="1:1">
      <c r="A150" s="1102">
        <f>IF('Форма 4.2.1 | Т-ТЭ | потр'!$V$36="",1,0)</f>
        <v>0</v>
      </c>
    </row>
    <row r="151" spans="1:1">
      <c r="A151" s="1102">
        <f>IF('Форма 4.2.1 | Т-ТЭ | потр'!$Y$36="",1,0)</f>
        <v>0</v>
      </c>
    </row>
    <row r="152" spans="1:1">
      <c r="A152" s="1102">
        <f>IF('Форма 4.2.1 | Т-ТЭ | потр'!$AA$36="",1,0)</f>
        <v>0</v>
      </c>
    </row>
    <row r="153" spans="1:1">
      <c r="A153" s="1102">
        <f>IF('Форма 4.2.1 | Т-ТЭ | потр'!$S$36="",1,0)</f>
        <v>0</v>
      </c>
    </row>
    <row r="154" spans="1:1">
      <c r="A154" s="1102">
        <f>IF('Форма 4.2.1 | Т-ТЭ | потр'!$U$36="",1,0)</f>
        <v>0</v>
      </c>
    </row>
    <row r="155" spans="1:1">
      <c r="A155" s="1102">
        <f>IF('Форма 4.2.1 | Т-ТЭ | потр'!$Z$36="",1,0)</f>
        <v>0</v>
      </c>
    </row>
    <row r="156" spans="1:1">
      <c r="A156" s="1102">
        <f>IF('Форма 4.2.1 | Т-ТЭ | потр'!$AB$36="",1,0)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25" defaultRowHeight="11.4"/>
  <cols>
    <col min="1" max="16384" width="9.125" style="1127"/>
  </cols>
  <sheetData>
    <row r="1" spans="1:3">
      <c r="A1" s="1127" t="s">
        <v>512</v>
      </c>
      <c r="B1" s="1127" t="s">
        <v>513</v>
      </c>
      <c r="C1" s="1127" t="s">
        <v>67</v>
      </c>
    </row>
    <row r="2" spans="1:3">
      <c r="A2" s="1127">
        <v>4189678</v>
      </c>
      <c r="B2" s="1127" t="s">
        <v>1075</v>
      </c>
      <c r="C2" s="1127" t="s">
        <v>1076</v>
      </c>
    </row>
    <row r="3" spans="1:3">
      <c r="A3" s="1127">
        <v>4190415</v>
      </c>
      <c r="B3" s="1127" t="s">
        <v>1077</v>
      </c>
      <c r="C3" s="1127" t="s">
        <v>1076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25" defaultRowHeight="11.4"/>
  <cols>
    <col min="1" max="1" width="9.125" style="259"/>
    <col min="2" max="2" width="66" style="259" customWidth="1"/>
    <col min="3" max="16384" width="9.125" style="259"/>
  </cols>
  <sheetData>
    <row r="3" spans="2:2">
      <c r="B3" s="354" t="s">
        <v>1853</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4"/>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25" defaultRowHeight="11.4"/>
  <cols>
    <col min="1" max="1" width="9.125" style="291"/>
    <col min="2" max="16384" width="9.1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25" defaultRowHeight="14.4"/>
  <cols>
    <col min="1" max="1" width="38.375" style="228" customWidth="1"/>
    <col min="2" max="16384" width="9.1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ColWidth="9.125" defaultRowHeight="11.4"/>
  <cols>
    <col min="1" max="1" width="9.125" style="1127"/>
    <col min="2" max="2" width="65.25" style="1127" customWidth="1"/>
    <col min="3" max="3" width="41" style="1127" customWidth="1"/>
    <col min="4" max="16384" width="9.125" style="1127"/>
  </cols>
  <sheetData>
    <row r="1" spans="1:2">
      <c r="A1" s="1127" t="s">
        <v>330</v>
      </c>
      <c r="B1" s="1127" t="s">
        <v>331</v>
      </c>
    </row>
    <row r="2" spans="1:2">
      <c r="A2" s="1127">
        <v>4213775</v>
      </c>
      <c r="B2" s="1127" t="s">
        <v>613</v>
      </c>
    </row>
    <row r="3" spans="1:2">
      <c r="A3" s="1127">
        <v>4213784</v>
      </c>
      <c r="B3" s="1127" t="s">
        <v>772</v>
      </c>
    </row>
    <row r="4" spans="1:2">
      <c r="A4" s="1127">
        <v>4213781</v>
      </c>
      <c r="B4" s="1127" t="s">
        <v>771</v>
      </c>
    </row>
    <row r="5" spans="1:2">
      <c r="A5" s="1127">
        <v>4213776</v>
      </c>
      <c r="B5" s="1127" t="s">
        <v>614</v>
      </c>
    </row>
    <row r="6" spans="1:2">
      <c r="A6" s="1127">
        <v>4213777</v>
      </c>
      <c r="B6" s="1127" t="s">
        <v>615</v>
      </c>
    </row>
    <row r="7" spans="1:2">
      <c r="A7" s="1127">
        <v>4238670</v>
      </c>
      <c r="B7" s="1127" t="s">
        <v>762</v>
      </c>
    </row>
    <row r="8" spans="1:2">
      <c r="A8" s="1127">
        <v>4213778</v>
      </c>
      <c r="B8" s="1127" t="s">
        <v>616</v>
      </c>
    </row>
    <row r="9" spans="1:2">
      <c r="A9" s="1127">
        <v>4213780</v>
      </c>
      <c r="B9" s="1127" t="s">
        <v>617</v>
      </c>
    </row>
    <row r="10" spans="1:2">
      <c r="A10" s="1127">
        <v>4213779</v>
      </c>
      <c r="B10" s="1127" t="s">
        <v>620</v>
      </c>
    </row>
    <row r="11" spans="1:2">
      <c r="A11" s="1127">
        <v>4213783</v>
      </c>
      <c r="B11" s="1127" t="s">
        <v>619</v>
      </c>
    </row>
    <row r="12" spans="1:2">
      <c r="A12" s="1127">
        <v>4213782</v>
      </c>
      <c r="B12" s="1127"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7" zoomScaleNormal="100" workbookViewId="0">
      <selection activeCell="J46" sqref="J46"/>
    </sheetView>
  </sheetViews>
  <sheetFormatPr defaultColWidth="9.125" defaultRowHeight="11.4"/>
  <cols>
    <col min="1" max="1" width="10.75" style="198" hidden="1" customWidth="1"/>
    <col min="2" max="2" width="10.75" style="90" hidden="1" customWidth="1"/>
    <col min="3" max="3" width="3.75" style="20" hidden="1" customWidth="1"/>
    <col min="4" max="4" width="1.75" style="23" customWidth="1"/>
    <col min="5" max="5" width="55.25" style="23" customWidth="1"/>
    <col min="6" max="6" width="50.75" style="23" customWidth="1"/>
    <col min="7" max="7" width="3.75" style="22" customWidth="1"/>
    <col min="8" max="8" width="9.125" style="23"/>
    <col min="9" max="9" width="9.125" style="55"/>
    <col min="10" max="10" width="30" style="23" customWidth="1"/>
    <col min="11" max="16384" width="9.125" style="23"/>
  </cols>
  <sheetData>
    <row r="1" spans="1:12" s="387" customFormat="1" ht="3" customHeight="1">
      <c r="A1" s="385"/>
      <c r="B1" s="386"/>
      <c r="F1" s="387">
        <v>26356344</v>
      </c>
      <c r="G1" s="388"/>
      <c r="I1" s="388"/>
    </row>
    <row r="2" spans="1:12" s="18" customFormat="1" ht="13.8">
      <c r="A2" s="197"/>
      <c r="B2" s="90"/>
      <c r="E2" s="393" t="str">
        <f>"Код шаблона: " &amp; GetCode()</f>
        <v>Код шаблона: FAS.JKH.OPEN.INFO.PRICE.WARM</v>
      </c>
      <c r="F2" s="442"/>
      <c r="G2" s="392"/>
      <c r="H2" s="392"/>
      <c r="I2" s="392"/>
      <c r="J2" s="392"/>
      <c r="K2" s="392"/>
      <c r="L2" s="392"/>
    </row>
    <row r="3" spans="1:12" ht="13.8">
      <c r="E3" s="394" t="str">
        <f>"Версия " &amp; GetVersion()</f>
        <v>Версия 1.0.2</v>
      </c>
      <c r="F3" s="442"/>
      <c r="G3" s="43"/>
      <c r="H3" s="43"/>
      <c r="I3" s="43"/>
      <c r="J3" s="43"/>
      <c r="K3" s="43"/>
      <c r="L3" s="261"/>
    </row>
    <row r="4" spans="1:12" s="372" customFormat="1" ht="5.4">
      <c r="A4" s="366"/>
      <c r="B4" s="367"/>
      <c r="C4" s="368"/>
      <c r="D4" s="369"/>
      <c r="E4" s="389"/>
      <c r="F4" s="390"/>
      <c r="G4" s="391"/>
      <c r="I4" s="373"/>
    </row>
    <row r="5" spans="1:12" ht="22.2">
      <c r="D5" s="24"/>
      <c r="E5" s="1148" t="s">
        <v>770</v>
      </c>
      <c r="F5" s="1149"/>
      <c r="G5" s="435"/>
      <c r="J5" s="309"/>
    </row>
    <row r="6" spans="1:12" s="372" customFormat="1" ht="5.4">
      <c r="A6" s="366"/>
      <c r="B6" s="367"/>
      <c r="C6" s="368"/>
      <c r="D6" s="369"/>
      <c r="E6" s="374"/>
      <c r="F6" s="375"/>
      <c r="G6" s="376"/>
      <c r="I6" s="373"/>
    </row>
    <row r="7" spans="1:12" ht="27.6">
      <c r="D7" s="24"/>
      <c r="E7" s="25" t="s">
        <v>52</v>
      </c>
      <c r="F7" s="328" t="s">
        <v>114</v>
      </c>
      <c r="G7" s="384"/>
    </row>
    <row r="8" spans="1:12" s="372" customFormat="1" ht="5.4">
      <c r="A8" s="366"/>
      <c r="B8" s="367"/>
      <c r="C8" s="368"/>
      <c r="D8" s="369"/>
      <c r="E8" s="370"/>
      <c r="F8" s="371"/>
      <c r="G8" s="369"/>
      <c r="I8" s="373"/>
    </row>
    <row r="9" spans="1:12" ht="34.200000000000003">
      <c r="D9" s="24"/>
      <c r="E9" s="25" t="s">
        <v>474</v>
      </c>
      <c r="F9" s="349" t="s">
        <v>85</v>
      </c>
      <c r="G9" s="383"/>
    </row>
    <row r="10" spans="1:12" s="372" customFormat="1" ht="5.4">
      <c r="A10" s="377"/>
      <c r="B10" s="367"/>
      <c r="C10" s="368"/>
      <c r="D10" s="378"/>
      <c r="E10" s="374"/>
      <c r="F10" s="379"/>
      <c r="G10" s="380"/>
      <c r="I10" s="373"/>
    </row>
    <row r="11" spans="1:12" ht="27.6">
      <c r="A11" s="200"/>
      <c r="D11" s="24"/>
      <c r="E11" s="81" t="s">
        <v>472</v>
      </c>
      <c r="F11" s="1119" t="s">
        <v>1078</v>
      </c>
      <c r="G11" s="381"/>
    </row>
    <row r="12" spans="1:12" ht="27.6">
      <c r="D12" s="24"/>
      <c r="E12" s="81" t="s">
        <v>473</v>
      </c>
      <c r="F12" s="1119" t="s">
        <v>1079</v>
      </c>
      <c r="G12" s="383"/>
    </row>
    <row r="13" spans="1:12" s="372" customFormat="1" ht="5.4">
      <c r="A13" s="377"/>
      <c r="B13" s="367"/>
      <c r="C13" s="368"/>
      <c r="D13" s="378"/>
      <c r="E13" s="374"/>
      <c r="F13" s="379"/>
      <c r="G13" s="380"/>
      <c r="I13" s="373"/>
    </row>
    <row r="14" spans="1:12" ht="27.6">
      <c r="D14" s="24"/>
      <c r="E14" s="81" t="s">
        <v>369</v>
      </c>
      <c r="F14" s="329" t="s">
        <v>42</v>
      </c>
      <c r="G14" s="383"/>
    </row>
    <row r="15" spans="1:12" ht="27.6" hidden="1">
      <c r="D15" s="24"/>
      <c r="E15" s="81" t="s">
        <v>299</v>
      </c>
      <c r="F15" s="331" t="s">
        <v>777</v>
      </c>
      <c r="G15" s="383"/>
    </row>
    <row r="16" spans="1:12" ht="27.6" hidden="1">
      <c r="D16" s="24"/>
      <c r="E16" s="81" t="s">
        <v>600</v>
      </c>
      <c r="F16" s="331"/>
      <c r="G16" s="383"/>
    </row>
    <row r="17" spans="1:9" ht="20.399999999999999">
      <c r="D17" s="24"/>
      <c r="E17" s="25"/>
      <c r="F17" s="445" t="s">
        <v>608</v>
      </c>
      <c r="G17" s="21"/>
    </row>
    <row r="18" spans="1:9" ht="27.6">
      <c r="D18" s="24"/>
      <c r="E18" s="81" t="s">
        <v>502</v>
      </c>
      <c r="F18" s="329" t="s">
        <v>1842</v>
      </c>
      <c r="G18" s="383"/>
    </row>
    <row r="19" spans="1:9" ht="27.6">
      <c r="D19" s="24"/>
      <c r="E19" s="81" t="s">
        <v>597</v>
      </c>
      <c r="F19" s="330" t="s">
        <v>1843</v>
      </c>
      <c r="G19" s="383"/>
    </row>
    <row r="20" spans="1:9" ht="27.6">
      <c r="D20" s="24"/>
      <c r="E20" s="81" t="s">
        <v>596</v>
      </c>
      <c r="F20" s="329" t="s">
        <v>1844</v>
      </c>
      <c r="G20" s="383"/>
    </row>
    <row r="21" spans="1:9" ht="27.6">
      <c r="D21" s="24"/>
      <c r="E21" s="81" t="s">
        <v>501</v>
      </c>
      <c r="F21" s="329" t="s">
        <v>1845</v>
      </c>
      <c r="G21" s="383"/>
    </row>
    <row r="22" spans="1:9" ht="20.399999999999999" hidden="1">
      <c r="D22" s="24"/>
      <c r="E22" s="25"/>
      <c r="F22" s="445" t="s">
        <v>609</v>
      </c>
      <c r="G22" s="21"/>
    </row>
    <row r="23" spans="1:9" ht="27.6" hidden="1">
      <c r="D23" s="24"/>
      <c r="E23" s="81" t="s">
        <v>612</v>
      </c>
      <c r="F23" s="333"/>
      <c r="G23" s="383"/>
    </row>
    <row r="24" spans="1:9" ht="27.6" hidden="1">
      <c r="D24" s="24"/>
      <c r="E24" s="81" t="s">
        <v>611</v>
      </c>
      <c r="F24" s="331"/>
      <c r="G24" s="383"/>
    </row>
    <row r="25" spans="1:9" ht="27.6" hidden="1">
      <c r="D25" s="24"/>
      <c r="E25" s="81" t="s">
        <v>610</v>
      </c>
      <c r="F25" s="333"/>
      <c r="G25" s="383"/>
    </row>
    <row r="26" spans="1:9" ht="27.6" hidden="1">
      <c r="D26" s="24"/>
      <c r="E26" s="81" t="s">
        <v>501</v>
      </c>
      <c r="F26" s="333"/>
      <c r="G26" s="383"/>
    </row>
    <row r="27" spans="1:9" s="372" customFormat="1" ht="35.1" customHeight="1">
      <c r="A27" s="377"/>
      <c r="B27" s="367"/>
      <c r="C27" s="368"/>
      <c r="D27" s="378"/>
      <c r="E27" s="374"/>
      <c r="F27" s="379"/>
      <c r="G27" s="380"/>
      <c r="I27" s="373"/>
    </row>
    <row r="28" spans="1:9" ht="27.6">
      <c r="D28" s="24"/>
      <c r="E28" s="81" t="s">
        <v>170</v>
      </c>
      <c r="F28" s="349" t="s">
        <v>85</v>
      </c>
      <c r="G28" s="383"/>
    </row>
    <row r="29" spans="1:9" ht="27.6">
      <c r="C29" s="28"/>
      <c r="D29" s="29"/>
      <c r="E29" s="30" t="s">
        <v>79</v>
      </c>
      <c r="F29" s="332" t="s">
        <v>1136</v>
      </c>
      <c r="G29" s="382"/>
    </row>
    <row r="30" spans="1:9" ht="27.6" hidden="1">
      <c r="C30" s="28"/>
      <c r="D30" s="29"/>
      <c r="E30" s="52" t="s">
        <v>203</v>
      </c>
      <c r="F30" s="333"/>
      <c r="G30" s="382"/>
    </row>
    <row r="31" spans="1:9" ht="27.6">
      <c r="C31" s="28"/>
      <c r="D31" s="29"/>
      <c r="E31" s="30" t="s">
        <v>53</v>
      </c>
      <c r="F31" s="332" t="s">
        <v>1137</v>
      </c>
      <c r="G31" s="382"/>
    </row>
    <row r="32" spans="1:9" ht="27.6">
      <c r="C32" s="28"/>
      <c r="D32" s="29"/>
      <c r="E32" s="30" t="s">
        <v>54</v>
      </c>
      <c r="F32" s="332" t="s">
        <v>1127</v>
      </c>
      <c r="G32" s="382"/>
      <c r="H32" s="31"/>
    </row>
    <row r="33" spans="1:9" s="372" customFormat="1" ht="5.4">
      <c r="A33" s="377"/>
      <c r="B33" s="367"/>
      <c r="C33" s="368"/>
      <c r="D33" s="378"/>
      <c r="E33" s="374"/>
      <c r="F33" s="379"/>
      <c r="G33" s="380"/>
      <c r="I33" s="373"/>
    </row>
    <row r="34" spans="1:9" ht="27.6">
      <c r="A34" s="199"/>
      <c r="D34" s="26"/>
      <c r="E34" s="799" t="s">
        <v>724</v>
      </c>
      <c r="F34" s="1120" t="s">
        <v>726</v>
      </c>
      <c r="G34" s="381"/>
    </row>
    <row r="35" spans="1:9" s="372" customFormat="1" ht="5.4">
      <c r="A35" s="377"/>
      <c r="B35" s="367"/>
      <c r="C35" s="368"/>
      <c r="D35" s="378"/>
      <c r="E35" s="374"/>
      <c r="F35" s="379"/>
      <c r="G35" s="380"/>
      <c r="I35" s="373"/>
    </row>
    <row r="36" spans="1:9" ht="27.6">
      <c r="A36" s="199"/>
      <c r="D36" s="26"/>
      <c r="E36" s="81" t="s">
        <v>243</v>
      </c>
      <c r="F36" s="828" t="s">
        <v>204</v>
      </c>
      <c r="G36" s="381"/>
    </row>
    <row r="37" spans="1:9" s="372" customFormat="1" ht="5.4">
      <c r="A37" s="366"/>
      <c r="B37" s="367"/>
      <c r="C37" s="368"/>
      <c r="D37" s="369"/>
      <c r="E37" s="370"/>
      <c r="F37" s="371"/>
      <c r="G37" s="369"/>
      <c r="I37" s="373"/>
    </row>
    <row r="38" spans="1:9" ht="34.200000000000003">
      <c r="B38" s="189"/>
      <c r="D38" s="24"/>
      <c r="E38" s="81" t="s">
        <v>730</v>
      </c>
      <c r="F38" s="349" t="s">
        <v>85</v>
      </c>
      <c r="G38" s="383"/>
      <c r="I38" s="19"/>
    </row>
    <row r="39" spans="1:9" s="372" customFormat="1" ht="5.4">
      <c r="A39" s="377"/>
      <c r="B39" s="367"/>
      <c r="C39" s="368"/>
      <c r="D39" s="378"/>
      <c r="E39" s="374"/>
      <c r="F39" s="379"/>
      <c r="G39" s="380"/>
      <c r="I39" s="373"/>
    </row>
    <row r="40" spans="1:9" ht="27.6">
      <c r="A40" s="201"/>
      <c r="B40" s="92"/>
      <c r="D40" s="33"/>
      <c r="E40" s="32" t="s">
        <v>546</v>
      </c>
      <c r="F40" s="329" t="s">
        <v>1846</v>
      </c>
      <c r="G40" s="381"/>
    </row>
    <row r="41" spans="1:9" ht="27.6">
      <c r="A41" s="201"/>
      <c r="B41" s="92"/>
      <c r="D41" s="33"/>
      <c r="E41" s="41" t="s">
        <v>547</v>
      </c>
      <c r="F41" s="329" t="s">
        <v>1847</v>
      </c>
      <c r="G41" s="381"/>
    </row>
    <row r="42" spans="1:9" ht="20.399999999999999">
      <c r="D42" s="24"/>
      <c r="E42" s="25"/>
      <c r="F42" s="445" t="s">
        <v>579</v>
      </c>
      <c r="G42" s="21"/>
    </row>
    <row r="43" spans="1:9" ht="27.6">
      <c r="A43" s="201"/>
      <c r="D43" s="21"/>
      <c r="E43" s="443" t="s">
        <v>87</v>
      </c>
      <c r="F43" s="449" t="s">
        <v>1848</v>
      </c>
      <c r="G43" s="381"/>
    </row>
    <row r="44" spans="1:9" ht="27.6">
      <c r="A44" s="201"/>
      <c r="B44" s="92"/>
      <c r="D44" s="33"/>
      <c r="E44" s="443" t="s">
        <v>88</v>
      </c>
      <c r="F44" s="449" t="s">
        <v>1849</v>
      </c>
      <c r="G44" s="381"/>
    </row>
    <row r="45" spans="1:9" ht="27.6">
      <c r="A45" s="201"/>
      <c r="B45" s="92"/>
      <c r="D45" s="33"/>
      <c r="E45" s="443" t="s">
        <v>580</v>
      </c>
      <c r="F45" s="449" t="s">
        <v>1850</v>
      </c>
      <c r="G45" s="381"/>
    </row>
    <row r="46" spans="1:9" ht="27.6">
      <c r="D46" s="24"/>
      <c r="E46" s="444" t="s">
        <v>581</v>
      </c>
      <c r="F46" s="449" t="s">
        <v>1851</v>
      </c>
      <c r="G46" s="383"/>
    </row>
    <row r="47" spans="1:9" ht="20.100000000000001" customHeight="1">
      <c r="A47" s="201"/>
      <c r="D47" s="21"/>
      <c r="F47" s="163"/>
      <c r="G47" s="27"/>
    </row>
    <row r="48" spans="1:9" ht="20.399999999999999">
      <c r="A48" s="201"/>
      <c r="B48" s="92"/>
      <c r="D48" s="33"/>
      <c r="E48" s="32"/>
      <c r="F48" s="164"/>
      <c r="G48" s="27"/>
    </row>
    <row r="49" spans="1:9" ht="20.399999999999999">
      <c r="A49" s="201"/>
      <c r="B49" s="92"/>
      <c r="D49" s="33"/>
      <c r="E49" s="32"/>
      <c r="F49" s="164"/>
      <c r="G49" s="27"/>
    </row>
    <row r="50" spans="1:9" ht="20.399999999999999">
      <c r="A50" s="201"/>
      <c r="B50" s="92"/>
      <c r="D50" s="33"/>
      <c r="E50" s="41"/>
      <c r="F50" s="164"/>
      <c r="G50" s="27"/>
    </row>
    <row r="51" spans="1:9" ht="20.399999999999999">
      <c r="A51" s="201"/>
      <c r="B51" s="92"/>
      <c r="D51" s="33"/>
      <c r="E51" s="32"/>
      <c r="F51" s="164"/>
      <c r="G51" s="27"/>
    </row>
    <row r="54" spans="1:9">
      <c r="E54" s="1150"/>
      <c r="F54" s="1150"/>
      <c r="G54" s="1150"/>
      <c r="H54" s="1150"/>
      <c r="I54" s="1150"/>
    </row>
  </sheetData>
  <sheetProtection algorithmName="SHA-512" hashValue="MOS+sxw9UlSEq9RxfH+Aj1J5zX1DuzoHOssux1p1seKV4Dj92guDGbh+o41rTMKb5KxMtTaiqQ2zLqHlMd63aQ==" saltValue="Clw2jTF/Fvzf6r/+EDECBw=="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25" defaultRowHeight="11.4"/>
  <cols>
    <col min="1" max="1" width="9.125" style="1127"/>
    <col min="2" max="2" width="65.25" style="1127" customWidth="1"/>
    <col min="3" max="3" width="41" style="1127" customWidth="1"/>
    <col min="4" max="16384" width="9.125" style="1127"/>
  </cols>
  <sheetData>
    <row r="1" spans="1:2">
      <c r="A1" s="1127" t="s">
        <v>330</v>
      </c>
      <c r="B1" s="1127" t="s">
        <v>332</v>
      </c>
    </row>
    <row r="2" spans="1:2">
      <c r="A2" s="1127">
        <v>4190064</v>
      </c>
      <c r="B2" s="1127" t="s">
        <v>1065</v>
      </c>
    </row>
    <row r="3" spans="1:2">
      <c r="A3" s="1127">
        <v>4190065</v>
      </c>
      <c r="B3" s="1127" t="s">
        <v>1066</v>
      </c>
    </row>
    <row r="4" spans="1:2">
      <c r="A4" s="1127">
        <v>4190066</v>
      </c>
      <c r="B4" s="1127" t="s">
        <v>1067</v>
      </c>
    </row>
    <row r="5" spans="1:2">
      <c r="A5" s="1127">
        <v>4190067</v>
      </c>
      <c r="B5" s="1127" t="s">
        <v>1068</v>
      </c>
    </row>
    <row r="6" spans="1:2">
      <c r="A6" s="1127">
        <v>4190068</v>
      </c>
      <c r="B6" s="1127" t="s">
        <v>1069</v>
      </c>
    </row>
    <row r="7" spans="1:2">
      <c r="A7" s="1127">
        <v>4190069</v>
      </c>
      <c r="B7" s="1127" t="s">
        <v>1070</v>
      </c>
    </row>
    <row r="8" spans="1:2">
      <c r="A8" s="1127">
        <v>4190070</v>
      </c>
      <c r="B8" s="1127" t="s">
        <v>1071</v>
      </c>
    </row>
    <row r="9" spans="1:2">
      <c r="A9" s="1127">
        <v>4190071</v>
      </c>
      <c r="B9" s="1127" t="s">
        <v>1072</v>
      </c>
    </row>
    <row r="10" spans="1:2">
      <c r="A10" s="1127">
        <v>4190072</v>
      </c>
      <c r="B10" s="1127" t="s">
        <v>1073</v>
      </c>
    </row>
    <row r="11" spans="1:2">
      <c r="A11" s="1127">
        <v>4190073</v>
      </c>
      <c r="B11" s="1127" t="s">
        <v>1074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25" defaultRowHeight="13.2"/>
  <cols>
    <col min="1" max="16384" width="9.1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ColWidth="9.125" defaultRowHeight="11.4"/>
  <cols>
    <col min="1" max="1" width="36.25" style="3" customWidth="1"/>
    <col min="2" max="2" width="21.125" style="3" customWidth="1"/>
    <col min="3" max="16384" width="9.1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4"/>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4"/>
  <cols>
    <col min="1" max="1" width="49.1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25" defaultRowHeight="11.4"/>
  <cols>
    <col min="1" max="1" width="9.125" style="16"/>
    <col min="2" max="16384" width="9.1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25" defaultRowHeight="11.4"/>
  <cols>
    <col min="1" max="26" width="9.125" style="8"/>
    <col min="27" max="36" width="9.125" style="9"/>
    <col min="37" max="16384" width="9.1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29"/>
  <sheetViews>
    <sheetView showGridLines="0" zoomScaleNormal="100" workbookViewId="0"/>
  </sheetViews>
  <sheetFormatPr defaultColWidth="9.125" defaultRowHeight="11.4"/>
  <cols>
    <col min="1" max="2" width="9.125" style="5"/>
    <col min="3" max="3" width="20.75" style="5" customWidth="1"/>
    <col min="4" max="4" width="25.125" style="5" customWidth="1"/>
    <col min="5" max="16384" width="9.125" style="5"/>
  </cols>
  <sheetData>
    <row r="1" spans="1:10">
      <c r="A1" s="5" t="s">
        <v>1064</v>
      </c>
      <c r="B1" s="5" t="s">
        <v>1080</v>
      </c>
      <c r="C1" s="5" t="s">
        <v>1081</v>
      </c>
      <c r="D1" s="5" t="s">
        <v>1082</v>
      </c>
      <c r="E1" s="5" t="s">
        <v>1083</v>
      </c>
      <c r="F1" s="5" t="s">
        <v>1084</v>
      </c>
      <c r="G1" s="5" t="s">
        <v>1085</v>
      </c>
      <c r="H1" s="5" t="s">
        <v>1086</v>
      </c>
      <c r="I1" s="5" t="s">
        <v>1087</v>
      </c>
    </row>
    <row r="2" spans="1:10">
      <c r="A2" s="5">
        <v>1</v>
      </c>
      <c r="B2" s="5" t="s">
        <v>1088</v>
      </c>
      <c r="C2" s="5" t="s">
        <v>114</v>
      </c>
      <c r="D2" s="5" t="s">
        <v>1089</v>
      </c>
      <c r="E2" s="5" t="s">
        <v>1090</v>
      </c>
      <c r="F2" s="5" t="s">
        <v>1091</v>
      </c>
      <c r="G2" s="5" t="s">
        <v>1092</v>
      </c>
      <c r="J2" s="5" t="s">
        <v>1841</v>
      </c>
    </row>
    <row r="3" spans="1:10">
      <c r="A3" s="5">
        <v>2</v>
      </c>
      <c r="B3" s="5" t="s">
        <v>1088</v>
      </c>
      <c r="C3" s="5" t="s">
        <v>114</v>
      </c>
      <c r="D3" s="5" t="s">
        <v>1093</v>
      </c>
      <c r="E3" s="5" t="s">
        <v>1094</v>
      </c>
      <c r="F3" s="5" t="s">
        <v>1095</v>
      </c>
      <c r="G3" s="5" t="s">
        <v>1096</v>
      </c>
      <c r="J3" s="5" t="s">
        <v>1841</v>
      </c>
    </row>
    <row r="4" spans="1:10">
      <c r="A4" s="5">
        <v>3</v>
      </c>
      <c r="B4" s="5" t="s">
        <v>1088</v>
      </c>
      <c r="C4" s="5" t="s">
        <v>114</v>
      </c>
      <c r="D4" s="5" t="s">
        <v>1097</v>
      </c>
      <c r="E4" s="5" t="s">
        <v>1098</v>
      </c>
      <c r="F4" s="5" t="s">
        <v>1099</v>
      </c>
      <c r="G4" s="5" t="s">
        <v>1100</v>
      </c>
      <c r="J4" s="5" t="s">
        <v>1841</v>
      </c>
    </row>
    <row r="5" spans="1:10">
      <c r="A5" s="5">
        <v>4</v>
      </c>
      <c r="B5" s="5" t="s">
        <v>1088</v>
      </c>
      <c r="C5" s="5" t="s">
        <v>114</v>
      </c>
      <c r="D5" s="5" t="s">
        <v>1101</v>
      </c>
      <c r="E5" s="5" t="s">
        <v>1102</v>
      </c>
      <c r="F5" s="5" t="s">
        <v>1103</v>
      </c>
      <c r="G5" s="5" t="s">
        <v>1104</v>
      </c>
      <c r="H5" s="5" t="s">
        <v>1105</v>
      </c>
      <c r="J5" s="5" t="s">
        <v>1841</v>
      </c>
    </row>
    <row r="6" spans="1:10">
      <c r="A6" s="5">
        <v>5</v>
      </c>
      <c r="B6" s="5" t="s">
        <v>1088</v>
      </c>
      <c r="C6" s="5" t="s">
        <v>114</v>
      </c>
      <c r="D6" s="5" t="s">
        <v>1107</v>
      </c>
      <c r="E6" s="5" t="s">
        <v>1108</v>
      </c>
      <c r="F6" s="5" t="s">
        <v>1109</v>
      </c>
      <c r="G6" s="5" t="s">
        <v>1110</v>
      </c>
      <c r="J6" s="5" t="s">
        <v>1841</v>
      </c>
    </row>
    <row r="7" spans="1:10">
      <c r="A7" s="5">
        <v>6</v>
      </c>
      <c r="B7" s="5" t="s">
        <v>1088</v>
      </c>
      <c r="C7" s="5" t="s">
        <v>114</v>
      </c>
      <c r="D7" s="5" t="s">
        <v>1111</v>
      </c>
      <c r="E7" s="5" t="s">
        <v>1112</v>
      </c>
      <c r="F7" s="5" t="s">
        <v>1113</v>
      </c>
      <c r="G7" s="5" t="s">
        <v>1110</v>
      </c>
      <c r="J7" s="5" t="s">
        <v>1841</v>
      </c>
    </row>
    <row r="8" spans="1:10">
      <c r="A8" s="5">
        <v>7</v>
      </c>
      <c r="B8" s="5" t="s">
        <v>1088</v>
      </c>
      <c r="C8" s="5" t="s">
        <v>114</v>
      </c>
      <c r="D8" s="5" t="s">
        <v>1114</v>
      </c>
      <c r="E8" s="5" t="s">
        <v>1115</v>
      </c>
      <c r="F8" s="5" t="s">
        <v>1116</v>
      </c>
      <c r="G8" s="5" t="s">
        <v>1110</v>
      </c>
      <c r="J8" s="5" t="s">
        <v>1841</v>
      </c>
    </row>
    <row r="9" spans="1:10">
      <c r="A9" s="5">
        <v>8</v>
      </c>
      <c r="B9" s="5" t="s">
        <v>1088</v>
      </c>
      <c r="C9" s="5" t="s">
        <v>114</v>
      </c>
      <c r="D9" s="5" t="s">
        <v>1117</v>
      </c>
      <c r="E9" s="5" t="s">
        <v>1118</v>
      </c>
      <c r="F9" s="5" t="s">
        <v>1119</v>
      </c>
      <c r="G9" s="5" t="s">
        <v>1100</v>
      </c>
      <c r="H9" s="5" t="s">
        <v>1120</v>
      </c>
      <c r="J9" s="5" t="s">
        <v>1841</v>
      </c>
    </row>
    <row r="10" spans="1:10">
      <c r="A10" s="5">
        <v>9</v>
      </c>
      <c r="B10" s="5" t="s">
        <v>1088</v>
      </c>
      <c r="C10" s="5" t="s">
        <v>114</v>
      </c>
      <c r="D10" s="5" t="s">
        <v>1121</v>
      </c>
      <c r="E10" s="5" t="s">
        <v>1122</v>
      </c>
      <c r="F10" s="5" t="s">
        <v>1123</v>
      </c>
      <c r="G10" s="5" t="s">
        <v>1110</v>
      </c>
      <c r="J10" s="5" t="s">
        <v>1841</v>
      </c>
    </row>
    <row r="11" spans="1:10">
      <c r="A11" s="5">
        <v>10</v>
      </c>
      <c r="B11" s="5" t="s">
        <v>1088</v>
      </c>
      <c r="C11" s="5" t="s">
        <v>114</v>
      </c>
      <c r="D11" s="5" t="s">
        <v>1124</v>
      </c>
      <c r="E11" s="5" t="s">
        <v>1125</v>
      </c>
      <c r="F11" s="5" t="s">
        <v>1126</v>
      </c>
      <c r="G11" s="5" t="s">
        <v>1127</v>
      </c>
      <c r="J11" s="5" t="s">
        <v>1841</v>
      </c>
    </row>
    <row r="12" spans="1:10">
      <c r="A12" s="5">
        <v>11</v>
      </c>
      <c r="B12" s="5" t="s">
        <v>1088</v>
      </c>
      <c r="C12" s="5" t="s">
        <v>114</v>
      </c>
      <c r="D12" s="5" t="s">
        <v>1128</v>
      </c>
      <c r="E12" s="5" t="s">
        <v>1129</v>
      </c>
      <c r="F12" s="5" t="s">
        <v>1130</v>
      </c>
      <c r="G12" s="5" t="s">
        <v>1131</v>
      </c>
      <c r="J12" s="5" t="s">
        <v>1841</v>
      </c>
    </row>
    <row r="13" spans="1:10">
      <c r="A13" s="5">
        <v>12</v>
      </c>
      <c r="B13" s="5" t="s">
        <v>1088</v>
      </c>
      <c r="C13" s="5" t="s">
        <v>114</v>
      </c>
      <c r="D13" s="5" t="s">
        <v>1132</v>
      </c>
      <c r="E13" s="5" t="s">
        <v>1133</v>
      </c>
      <c r="F13" s="5" t="s">
        <v>1134</v>
      </c>
      <c r="G13" s="5" t="s">
        <v>1110</v>
      </c>
      <c r="J13" s="5" t="s">
        <v>1841</v>
      </c>
    </row>
    <row r="14" spans="1:10">
      <c r="A14" s="5">
        <v>13</v>
      </c>
      <c r="B14" s="5" t="s">
        <v>1088</v>
      </c>
      <c r="C14" s="5" t="s">
        <v>114</v>
      </c>
      <c r="D14" s="5" t="s">
        <v>1135</v>
      </c>
      <c r="E14" s="5" t="s">
        <v>1136</v>
      </c>
      <c r="F14" s="5" t="s">
        <v>1137</v>
      </c>
      <c r="G14" s="5" t="s">
        <v>1127</v>
      </c>
      <c r="J14" s="5" t="s">
        <v>1841</v>
      </c>
    </row>
    <row r="15" spans="1:10">
      <c r="A15" s="5">
        <v>14</v>
      </c>
      <c r="B15" s="5" t="s">
        <v>1088</v>
      </c>
      <c r="C15" s="5" t="s">
        <v>114</v>
      </c>
      <c r="D15" s="5" t="s">
        <v>1138</v>
      </c>
      <c r="E15" s="5" t="s">
        <v>1139</v>
      </c>
      <c r="F15" s="5" t="s">
        <v>1140</v>
      </c>
      <c r="G15" s="5" t="s">
        <v>1141</v>
      </c>
      <c r="J15" s="5" t="s">
        <v>1841</v>
      </c>
    </row>
    <row r="16" spans="1:10">
      <c r="A16" s="5">
        <v>15</v>
      </c>
      <c r="B16" s="5" t="s">
        <v>1088</v>
      </c>
      <c r="C16" s="5" t="s">
        <v>114</v>
      </c>
      <c r="D16" s="5" t="s">
        <v>1142</v>
      </c>
      <c r="E16" s="5" t="s">
        <v>1143</v>
      </c>
      <c r="F16" s="5" t="s">
        <v>1144</v>
      </c>
      <c r="G16" s="5" t="s">
        <v>1145</v>
      </c>
      <c r="J16" s="5" t="s">
        <v>1841</v>
      </c>
    </row>
    <row r="17" spans="1:10">
      <c r="A17" s="5">
        <v>16</v>
      </c>
      <c r="B17" s="5" t="s">
        <v>1088</v>
      </c>
      <c r="C17" s="5" t="s">
        <v>114</v>
      </c>
      <c r="D17" s="5" t="s">
        <v>1146</v>
      </c>
      <c r="E17" s="5" t="s">
        <v>1147</v>
      </c>
      <c r="F17" s="5" t="s">
        <v>1148</v>
      </c>
      <c r="G17" s="5" t="s">
        <v>1149</v>
      </c>
      <c r="J17" s="5" t="s">
        <v>1841</v>
      </c>
    </row>
    <row r="18" spans="1:10">
      <c r="A18" s="5">
        <v>17</v>
      </c>
      <c r="B18" s="5" t="s">
        <v>1088</v>
      </c>
      <c r="C18" s="5" t="s">
        <v>114</v>
      </c>
      <c r="D18" s="5" t="s">
        <v>1150</v>
      </c>
      <c r="E18" s="5" t="s">
        <v>1151</v>
      </c>
      <c r="F18" s="5" t="s">
        <v>1152</v>
      </c>
      <c r="G18" s="5" t="s">
        <v>1153</v>
      </c>
      <c r="J18" s="5" t="s">
        <v>1841</v>
      </c>
    </row>
    <row r="19" spans="1:10">
      <c r="A19" s="5">
        <v>18</v>
      </c>
      <c r="B19" s="5" t="s">
        <v>1088</v>
      </c>
      <c r="C19" s="5" t="s">
        <v>114</v>
      </c>
      <c r="D19" s="5" t="s">
        <v>1154</v>
      </c>
      <c r="E19" s="5" t="s">
        <v>1155</v>
      </c>
      <c r="F19" s="5" t="s">
        <v>1156</v>
      </c>
      <c r="G19" s="5" t="s">
        <v>1157</v>
      </c>
      <c r="H19" s="5" t="s">
        <v>1158</v>
      </c>
      <c r="J19" s="5" t="s">
        <v>1841</v>
      </c>
    </row>
    <row r="20" spans="1:10">
      <c r="A20" s="5">
        <v>19</v>
      </c>
      <c r="B20" s="5" t="s">
        <v>1088</v>
      </c>
      <c r="C20" s="5" t="s">
        <v>114</v>
      </c>
      <c r="D20" s="5" t="s">
        <v>1159</v>
      </c>
      <c r="E20" s="5" t="s">
        <v>1160</v>
      </c>
      <c r="F20" s="5" t="s">
        <v>1161</v>
      </c>
      <c r="G20" s="5" t="s">
        <v>1110</v>
      </c>
      <c r="J20" s="5" t="s">
        <v>1841</v>
      </c>
    </row>
    <row r="21" spans="1:10">
      <c r="A21" s="5">
        <v>20</v>
      </c>
      <c r="B21" s="5" t="s">
        <v>1088</v>
      </c>
      <c r="C21" s="5" t="s">
        <v>114</v>
      </c>
      <c r="D21" s="5" t="s">
        <v>1162</v>
      </c>
      <c r="E21" s="5" t="s">
        <v>1163</v>
      </c>
      <c r="F21" s="5" t="s">
        <v>1164</v>
      </c>
      <c r="G21" s="5" t="s">
        <v>1110</v>
      </c>
      <c r="J21" s="5" t="s">
        <v>1841</v>
      </c>
    </row>
    <row r="22" spans="1:10">
      <c r="A22" s="5">
        <v>21</v>
      </c>
      <c r="B22" s="5" t="s">
        <v>1088</v>
      </c>
      <c r="C22" s="5" t="s">
        <v>114</v>
      </c>
      <c r="D22" s="5" t="s">
        <v>1165</v>
      </c>
      <c r="E22" s="5" t="s">
        <v>1166</v>
      </c>
      <c r="F22" s="5" t="s">
        <v>1167</v>
      </c>
      <c r="G22" s="5" t="s">
        <v>1168</v>
      </c>
      <c r="J22" s="5" t="s">
        <v>1841</v>
      </c>
    </row>
    <row r="23" spans="1:10">
      <c r="A23" s="5">
        <v>22</v>
      </c>
      <c r="B23" s="5" t="s">
        <v>1088</v>
      </c>
      <c r="C23" s="5" t="s">
        <v>114</v>
      </c>
      <c r="D23" s="5" t="s">
        <v>1169</v>
      </c>
      <c r="E23" s="5" t="s">
        <v>1170</v>
      </c>
      <c r="F23" s="5" t="s">
        <v>1171</v>
      </c>
      <c r="G23" s="5" t="s">
        <v>1157</v>
      </c>
      <c r="J23" s="5" t="s">
        <v>1841</v>
      </c>
    </row>
    <row r="24" spans="1:10">
      <c r="A24" s="5">
        <v>23</v>
      </c>
      <c r="B24" s="5" t="s">
        <v>1088</v>
      </c>
      <c r="C24" s="5" t="s">
        <v>114</v>
      </c>
      <c r="D24" s="5" t="s">
        <v>1172</v>
      </c>
      <c r="E24" s="5" t="s">
        <v>1173</v>
      </c>
      <c r="F24" s="5" t="s">
        <v>1174</v>
      </c>
      <c r="G24" s="5" t="s">
        <v>1110</v>
      </c>
      <c r="J24" s="5" t="s">
        <v>1841</v>
      </c>
    </row>
    <row r="25" spans="1:10">
      <c r="A25" s="5">
        <v>24</v>
      </c>
      <c r="B25" s="5" t="s">
        <v>1088</v>
      </c>
      <c r="C25" s="5" t="s">
        <v>114</v>
      </c>
      <c r="D25" s="5" t="s">
        <v>1175</v>
      </c>
      <c r="E25" s="5" t="s">
        <v>1176</v>
      </c>
      <c r="F25" s="5" t="s">
        <v>1177</v>
      </c>
      <c r="G25" s="5" t="s">
        <v>1149</v>
      </c>
      <c r="J25" s="5" t="s">
        <v>1841</v>
      </c>
    </row>
    <row r="26" spans="1:10">
      <c r="A26" s="5">
        <v>25</v>
      </c>
      <c r="B26" s="5" t="s">
        <v>1088</v>
      </c>
      <c r="C26" s="5" t="s">
        <v>114</v>
      </c>
      <c r="D26" s="5" t="s">
        <v>1178</v>
      </c>
      <c r="E26" s="5" t="s">
        <v>1179</v>
      </c>
      <c r="F26" s="5" t="s">
        <v>1180</v>
      </c>
      <c r="G26" s="5" t="s">
        <v>1110</v>
      </c>
      <c r="J26" s="5" t="s">
        <v>1841</v>
      </c>
    </row>
    <row r="27" spans="1:10">
      <c r="A27" s="5">
        <v>26</v>
      </c>
      <c r="B27" s="5" t="s">
        <v>1088</v>
      </c>
      <c r="C27" s="5" t="s">
        <v>114</v>
      </c>
      <c r="D27" s="5" t="s">
        <v>1181</v>
      </c>
      <c r="E27" s="5" t="s">
        <v>1182</v>
      </c>
      <c r="F27" s="5" t="s">
        <v>1183</v>
      </c>
      <c r="G27" s="5" t="s">
        <v>1184</v>
      </c>
      <c r="J27" s="5" t="s">
        <v>1841</v>
      </c>
    </row>
    <row r="28" spans="1:10">
      <c r="A28" s="5">
        <v>27</v>
      </c>
      <c r="B28" s="5" t="s">
        <v>1088</v>
      </c>
      <c r="C28" s="5" t="s">
        <v>114</v>
      </c>
      <c r="D28" s="5" t="s">
        <v>1185</v>
      </c>
      <c r="E28" s="5" t="s">
        <v>1186</v>
      </c>
      <c r="F28" s="5" t="s">
        <v>1187</v>
      </c>
      <c r="G28" s="5" t="s">
        <v>1110</v>
      </c>
      <c r="J28" s="5" t="s">
        <v>1841</v>
      </c>
    </row>
    <row r="29" spans="1:10">
      <c r="A29" s="5">
        <v>28</v>
      </c>
      <c r="B29" s="5" t="s">
        <v>1088</v>
      </c>
      <c r="C29" s="5" t="s">
        <v>114</v>
      </c>
      <c r="D29" s="5" t="s">
        <v>1188</v>
      </c>
      <c r="E29" s="5" t="s">
        <v>1189</v>
      </c>
      <c r="F29" s="5" t="s">
        <v>1190</v>
      </c>
      <c r="G29" s="5" t="s">
        <v>1127</v>
      </c>
      <c r="J29" s="5" t="s">
        <v>1841</v>
      </c>
    </row>
    <row r="30" spans="1:10">
      <c r="A30" s="5">
        <v>29</v>
      </c>
      <c r="B30" s="5" t="s">
        <v>1088</v>
      </c>
      <c r="C30" s="5" t="s">
        <v>114</v>
      </c>
      <c r="D30" s="5" t="s">
        <v>1191</v>
      </c>
      <c r="E30" s="5" t="s">
        <v>1192</v>
      </c>
      <c r="F30" s="5" t="s">
        <v>1193</v>
      </c>
      <c r="G30" s="5" t="s">
        <v>1110</v>
      </c>
      <c r="J30" s="5" t="s">
        <v>1841</v>
      </c>
    </row>
    <row r="31" spans="1:10">
      <c r="A31" s="5">
        <v>30</v>
      </c>
      <c r="B31" s="5" t="s">
        <v>1088</v>
      </c>
      <c r="C31" s="5" t="s">
        <v>114</v>
      </c>
      <c r="D31" s="5" t="s">
        <v>1194</v>
      </c>
      <c r="E31" s="5" t="s">
        <v>1195</v>
      </c>
      <c r="F31" s="5" t="s">
        <v>1196</v>
      </c>
      <c r="G31" s="5" t="s">
        <v>1110</v>
      </c>
      <c r="J31" s="5" t="s">
        <v>1841</v>
      </c>
    </row>
    <row r="32" spans="1:10">
      <c r="A32" s="5">
        <v>31</v>
      </c>
      <c r="B32" s="5" t="s">
        <v>1088</v>
      </c>
      <c r="C32" s="5" t="s">
        <v>114</v>
      </c>
      <c r="D32" s="5" t="s">
        <v>1197</v>
      </c>
      <c r="E32" s="5" t="s">
        <v>1198</v>
      </c>
      <c r="F32" s="5" t="s">
        <v>1199</v>
      </c>
      <c r="G32" s="5" t="s">
        <v>1200</v>
      </c>
      <c r="J32" s="5" t="s">
        <v>1841</v>
      </c>
    </row>
    <row r="33" spans="1:10">
      <c r="A33" s="5">
        <v>32</v>
      </c>
      <c r="B33" s="5" t="s">
        <v>1088</v>
      </c>
      <c r="C33" s="5" t="s">
        <v>114</v>
      </c>
      <c r="D33" s="5" t="s">
        <v>1201</v>
      </c>
      <c r="E33" s="5" t="s">
        <v>1202</v>
      </c>
      <c r="F33" s="5" t="s">
        <v>1203</v>
      </c>
      <c r="G33" s="5" t="s">
        <v>1200</v>
      </c>
      <c r="J33" s="5" t="s">
        <v>1841</v>
      </c>
    </row>
    <row r="34" spans="1:10">
      <c r="A34" s="5">
        <v>33</v>
      </c>
      <c r="B34" s="5" t="s">
        <v>1088</v>
      </c>
      <c r="C34" s="5" t="s">
        <v>114</v>
      </c>
      <c r="D34" s="5" t="s">
        <v>1205</v>
      </c>
      <c r="E34" s="5" t="s">
        <v>1206</v>
      </c>
      <c r="F34" s="5" t="s">
        <v>1207</v>
      </c>
      <c r="G34" s="5" t="s">
        <v>1208</v>
      </c>
      <c r="J34" s="5" t="s">
        <v>1841</v>
      </c>
    </row>
    <row r="35" spans="1:10">
      <c r="A35" s="5">
        <v>34</v>
      </c>
      <c r="B35" s="5" t="s">
        <v>1088</v>
      </c>
      <c r="C35" s="5" t="s">
        <v>114</v>
      </c>
      <c r="D35" s="5" t="s">
        <v>1209</v>
      </c>
      <c r="E35" s="5" t="s">
        <v>1210</v>
      </c>
      <c r="F35" s="5" t="s">
        <v>1211</v>
      </c>
      <c r="G35" s="5" t="s">
        <v>1208</v>
      </c>
      <c r="H35" s="5" t="s">
        <v>1212</v>
      </c>
      <c r="J35" s="5" t="s">
        <v>1841</v>
      </c>
    </row>
    <row r="36" spans="1:10">
      <c r="A36" s="5">
        <v>35</v>
      </c>
      <c r="B36" s="5" t="s">
        <v>1088</v>
      </c>
      <c r="C36" s="5" t="s">
        <v>114</v>
      </c>
      <c r="D36" s="5" t="s">
        <v>1213</v>
      </c>
      <c r="E36" s="5" t="s">
        <v>1214</v>
      </c>
      <c r="F36" s="5" t="s">
        <v>1215</v>
      </c>
      <c r="G36" s="5" t="s">
        <v>1216</v>
      </c>
      <c r="J36" s="5" t="s">
        <v>1841</v>
      </c>
    </row>
    <row r="37" spans="1:10">
      <c r="A37" s="5">
        <v>36</v>
      </c>
      <c r="B37" s="5" t="s">
        <v>1088</v>
      </c>
      <c r="C37" s="5" t="s">
        <v>114</v>
      </c>
      <c r="D37" s="5" t="s">
        <v>1217</v>
      </c>
      <c r="E37" s="5" t="s">
        <v>1218</v>
      </c>
      <c r="F37" s="5" t="s">
        <v>1219</v>
      </c>
      <c r="G37" s="5" t="s">
        <v>1145</v>
      </c>
      <c r="J37" s="5" t="s">
        <v>1841</v>
      </c>
    </row>
    <row r="38" spans="1:10">
      <c r="A38" s="5">
        <v>37</v>
      </c>
      <c r="B38" s="5" t="s">
        <v>1088</v>
      </c>
      <c r="C38" s="5" t="s">
        <v>114</v>
      </c>
      <c r="D38" s="5" t="s">
        <v>1220</v>
      </c>
      <c r="E38" s="5" t="s">
        <v>1221</v>
      </c>
      <c r="F38" s="5" t="s">
        <v>1222</v>
      </c>
      <c r="G38" s="5" t="s">
        <v>1145</v>
      </c>
      <c r="J38" s="5" t="s">
        <v>1841</v>
      </c>
    </row>
    <row r="39" spans="1:10">
      <c r="A39" s="5">
        <v>38</v>
      </c>
      <c r="B39" s="5" t="s">
        <v>1088</v>
      </c>
      <c r="C39" s="5" t="s">
        <v>114</v>
      </c>
      <c r="D39" s="5" t="s">
        <v>1223</v>
      </c>
      <c r="E39" s="5" t="s">
        <v>1221</v>
      </c>
      <c r="F39" s="5" t="s">
        <v>1224</v>
      </c>
      <c r="G39" s="5" t="s">
        <v>1157</v>
      </c>
      <c r="J39" s="5" t="s">
        <v>1841</v>
      </c>
    </row>
    <row r="40" spans="1:10">
      <c r="A40" s="5">
        <v>39</v>
      </c>
      <c r="B40" s="5" t="s">
        <v>1088</v>
      </c>
      <c r="C40" s="5" t="s">
        <v>114</v>
      </c>
      <c r="D40" s="5" t="s">
        <v>1226</v>
      </c>
      <c r="E40" s="5" t="s">
        <v>1227</v>
      </c>
      <c r="F40" s="5" t="s">
        <v>1228</v>
      </c>
      <c r="G40" s="5" t="s">
        <v>1127</v>
      </c>
      <c r="J40" s="5" t="s">
        <v>1841</v>
      </c>
    </row>
    <row r="41" spans="1:10">
      <c r="A41" s="5">
        <v>40</v>
      </c>
      <c r="B41" s="5" t="s">
        <v>1088</v>
      </c>
      <c r="C41" s="5" t="s">
        <v>114</v>
      </c>
      <c r="D41" s="5" t="s">
        <v>1229</v>
      </c>
      <c r="E41" s="5" t="s">
        <v>1230</v>
      </c>
      <c r="F41" s="5" t="s">
        <v>1231</v>
      </c>
      <c r="G41" s="5" t="s">
        <v>1225</v>
      </c>
      <c r="H41" s="5" t="s">
        <v>1232</v>
      </c>
      <c r="J41" s="5" t="s">
        <v>1841</v>
      </c>
    </row>
    <row r="42" spans="1:10">
      <c r="A42" s="5">
        <v>41</v>
      </c>
      <c r="B42" s="5" t="s">
        <v>1088</v>
      </c>
      <c r="C42" s="5" t="s">
        <v>114</v>
      </c>
      <c r="D42" s="5" t="s">
        <v>1233</v>
      </c>
      <c r="E42" s="5" t="s">
        <v>1234</v>
      </c>
      <c r="F42" s="5" t="s">
        <v>1235</v>
      </c>
      <c r="G42" s="5" t="s">
        <v>1236</v>
      </c>
      <c r="J42" s="5" t="s">
        <v>1841</v>
      </c>
    </row>
    <row r="43" spans="1:10">
      <c r="A43" s="5">
        <v>42</v>
      </c>
      <c r="B43" s="5" t="s">
        <v>1088</v>
      </c>
      <c r="C43" s="5" t="s">
        <v>114</v>
      </c>
      <c r="D43" s="5" t="s">
        <v>1237</v>
      </c>
      <c r="E43" s="5" t="s">
        <v>1238</v>
      </c>
      <c r="F43" s="5" t="s">
        <v>1239</v>
      </c>
      <c r="G43" s="5" t="s">
        <v>1127</v>
      </c>
      <c r="J43" s="5" t="s">
        <v>1841</v>
      </c>
    </row>
    <row r="44" spans="1:10">
      <c r="A44" s="5">
        <v>43</v>
      </c>
      <c r="B44" s="5" t="s">
        <v>1088</v>
      </c>
      <c r="C44" s="5" t="s">
        <v>114</v>
      </c>
      <c r="D44" s="5" t="s">
        <v>1240</v>
      </c>
      <c r="E44" s="5" t="s">
        <v>1241</v>
      </c>
      <c r="F44" s="5" t="s">
        <v>1242</v>
      </c>
      <c r="G44" s="5" t="s">
        <v>1127</v>
      </c>
      <c r="H44" s="5" t="s">
        <v>1243</v>
      </c>
      <c r="J44" s="5" t="s">
        <v>1841</v>
      </c>
    </row>
    <row r="45" spans="1:10">
      <c r="A45" s="5">
        <v>44</v>
      </c>
      <c r="B45" s="5" t="s">
        <v>1088</v>
      </c>
      <c r="C45" s="5" t="s">
        <v>114</v>
      </c>
      <c r="D45" s="5" t="s">
        <v>1244</v>
      </c>
      <c r="E45" s="5" t="s">
        <v>1245</v>
      </c>
      <c r="F45" s="5" t="s">
        <v>1246</v>
      </c>
      <c r="G45" s="5" t="s">
        <v>1168</v>
      </c>
      <c r="J45" s="5" t="s">
        <v>1841</v>
      </c>
    </row>
    <row r="46" spans="1:10">
      <c r="A46" s="5">
        <v>45</v>
      </c>
      <c r="B46" s="5" t="s">
        <v>1088</v>
      </c>
      <c r="C46" s="5" t="s">
        <v>114</v>
      </c>
      <c r="D46" s="5" t="s">
        <v>1247</v>
      </c>
      <c r="E46" s="5" t="s">
        <v>1248</v>
      </c>
      <c r="F46" s="5" t="s">
        <v>1249</v>
      </c>
      <c r="G46" s="5" t="s">
        <v>1157</v>
      </c>
      <c r="J46" s="5" t="s">
        <v>1841</v>
      </c>
    </row>
    <row r="47" spans="1:10">
      <c r="A47" s="5">
        <v>46</v>
      </c>
      <c r="B47" s="5" t="s">
        <v>1088</v>
      </c>
      <c r="C47" s="5" t="s">
        <v>114</v>
      </c>
      <c r="D47" s="5" t="s">
        <v>1250</v>
      </c>
      <c r="E47" s="5" t="s">
        <v>1251</v>
      </c>
      <c r="F47" s="5" t="s">
        <v>1252</v>
      </c>
      <c r="G47" s="5" t="s">
        <v>1253</v>
      </c>
      <c r="J47" s="5" t="s">
        <v>1841</v>
      </c>
    </row>
    <row r="48" spans="1:10">
      <c r="A48" s="5">
        <v>47</v>
      </c>
      <c r="B48" s="5" t="s">
        <v>1088</v>
      </c>
      <c r="C48" s="5" t="s">
        <v>114</v>
      </c>
      <c r="D48" s="5" t="s">
        <v>1254</v>
      </c>
      <c r="E48" s="5" t="s">
        <v>1255</v>
      </c>
      <c r="F48" s="5" t="s">
        <v>1256</v>
      </c>
      <c r="G48" s="5" t="s">
        <v>1145</v>
      </c>
      <c r="J48" s="5" t="s">
        <v>1841</v>
      </c>
    </row>
    <row r="49" spans="1:10">
      <c r="A49" s="5">
        <v>48</v>
      </c>
      <c r="B49" s="5" t="s">
        <v>1088</v>
      </c>
      <c r="C49" s="5" t="s">
        <v>114</v>
      </c>
      <c r="D49" s="5" t="s">
        <v>1257</v>
      </c>
      <c r="E49" s="5" t="s">
        <v>1258</v>
      </c>
      <c r="F49" s="5" t="s">
        <v>1259</v>
      </c>
      <c r="G49" s="5" t="s">
        <v>1260</v>
      </c>
      <c r="J49" s="5" t="s">
        <v>1841</v>
      </c>
    </row>
    <row r="50" spans="1:10">
      <c r="A50" s="5">
        <v>49</v>
      </c>
      <c r="B50" s="5" t="s">
        <v>1088</v>
      </c>
      <c r="C50" s="5" t="s">
        <v>114</v>
      </c>
      <c r="D50" s="5" t="s">
        <v>1261</v>
      </c>
      <c r="E50" s="5" t="s">
        <v>1262</v>
      </c>
      <c r="F50" s="5" t="s">
        <v>1263</v>
      </c>
      <c r="G50" s="5" t="s">
        <v>1127</v>
      </c>
      <c r="J50" s="5" t="s">
        <v>1841</v>
      </c>
    </row>
    <row r="51" spans="1:10">
      <c r="A51" s="5">
        <v>50</v>
      </c>
      <c r="B51" s="5" t="s">
        <v>1088</v>
      </c>
      <c r="C51" s="5" t="s">
        <v>114</v>
      </c>
      <c r="D51" s="5" t="s">
        <v>1264</v>
      </c>
      <c r="E51" s="5" t="s">
        <v>1265</v>
      </c>
      <c r="F51" s="5" t="s">
        <v>1266</v>
      </c>
      <c r="G51" s="5" t="s">
        <v>1267</v>
      </c>
      <c r="J51" s="5" t="s">
        <v>1841</v>
      </c>
    </row>
    <row r="52" spans="1:10">
      <c r="A52" s="5">
        <v>51</v>
      </c>
      <c r="B52" s="5" t="s">
        <v>1088</v>
      </c>
      <c r="C52" s="5" t="s">
        <v>114</v>
      </c>
      <c r="D52" s="5" t="s">
        <v>1268</v>
      </c>
      <c r="E52" s="5" t="s">
        <v>1269</v>
      </c>
      <c r="F52" s="5" t="s">
        <v>1270</v>
      </c>
      <c r="G52" s="5" t="s">
        <v>1271</v>
      </c>
      <c r="J52" s="5" t="s">
        <v>1841</v>
      </c>
    </row>
    <row r="53" spans="1:10">
      <c r="A53" s="5">
        <v>52</v>
      </c>
      <c r="B53" s="5" t="s">
        <v>1088</v>
      </c>
      <c r="C53" s="5" t="s">
        <v>114</v>
      </c>
      <c r="D53" s="5" t="s">
        <v>1272</v>
      </c>
      <c r="E53" s="5" t="s">
        <v>1273</v>
      </c>
      <c r="F53" s="5" t="s">
        <v>1274</v>
      </c>
      <c r="G53" s="5" t="s">
        <v>1168</v>
      </c>
      <c r="J53" s="5" t="s">
        <v>1841</v>
      </c>
    </row>
    <row r="54" spans="1:10">
      <c r="A54" s="5">
        <v>53</v>
      </c>
      <c r="B54" s="5" t="s">
        <v>1088</v>
      </c>
      <c r="C54" s="5" t="s">
        <v>114</v>
      </c>
      <c r="D54" s="5" t="s">
        <v>1275</v>
      </c>
      <c r="E54" s="5" t="s">
        <v>1276</v>
      </c>
      <c r="F54" s="5" t="s">
        <v>1277</v>
      </c>
      <c r="G54" s="5" t="s">
        <v>1278</v>
      </c>
      <c r="J54" s="5" t="s">
        <v>1841</v>
      </c>
    </row>
    <row r="55" spans="1:10">
      <c r="A55" s="5">
        <v>54</v>
      </c>
      <c r="B55" s="5" t="s">
        <v>1088</v>
      </c>
      <c r="C55" s="5" t="s">
        <v>114</v>
      </c>
      <c r="D55" s="5" t="s">
        <v>1279</v>
      </c>
      <c r="E55" s="5" t="s">
        <v>1280</v>
      </c>
      <c r="F55" s="5" t="s">
        <v>1281</v>
      </c>
      <c r="G55" s="5" t="s">
        <v>1260</v>
      </c>
      <c r="J55" s="5" t="s">
        <v>1841</v>
      </c>
    </row>
    <row r="56" spans="1:10">
      <c r="A56" s="5">
        <v>55</v>
      </c>
      <c r="B56" s="5" t="s">
        <v>1088</v>
      </c>
      <c r="C56" s="5" t="s">
        <v>114</v>
      </c>
      <c r="D56" s="5" t="s">
        <v>1282</v>
      </c>
      <c r="E56" s="5" t="s">
        <v>1283</v>
      </c>
      <c r="F56" s="5" t="s">
        <v>1284</v>
      </c>
      <c r="G56" s="5" t="s">
        <v>1285</v>
      </c>
      <c r="J56" s="5" t="s">
        <v>1841</v>
      </c>
    </row>
    <row r="57" spans="1:10">
      <c r="A57" s="5">
        <v>56</v>
      </c>
      <c r="B57" s="5" t="s">
        <v>1088</v>
      </c>
      <c r="C57" s="5" t="s">
        <v>114</v>
      </c>
      <c r="D57" s="5" t="s">
        <v>1286</v>
      </c>
      <c r="E57" s="5" t="s">
        <v>1287</v>
      </c>
      <c r="F57" s="5" t="s">
        <v>1288</v>
      </c>
      <c r="G57" s="5" t="s">
        <v>1225</v>
      </c>
      <c r="J57" s="5" t="s">
        <v>1841</v>
      </c>
    </row>
    <row r="58" spans="1:10">
      <c r="A58" s="5">
        <v>57</v>
      </c>
      <c r="B58" s="5" t="s">
        <v>1088</v>
      </c>
      <c r="C58" s="5" t="s">
        <v>114</v>
      </c>
      <c r="D58" s="5" t="s">
        <v>1289</v>
      </c>
      <c r="E58" s="5" t="s">
        <v>1290</v>
      </c>
      <c r="F58" s="5" t="s">
        <v>1291</v>
      </c>
      <c r="G58" s="5" t="s">
        <v>1145</v>
      </c>
      <c r="J58" s="5" t="s">
        <v>1841</v>
      </c>
    </row>
    <row r="59" spans="1:10">
      <c r="A59" s="5">
        <v>58</v>
      </c>
      <c r="B59" s="5" t="s">
        <v>1088</v>
      </c>
      <c r="C59" s="5" t="s">
        <v>114</v>
      </c>
      <c r="D59" s="5" t="s">
        <v>1292</v>
      </c>
      <c r="E59" s="5" t="s">
        <v>1293</v>
      </c>
      <c r="F59" s="5" t="s">
        <v>1294</v>
      </c>
      <c r="G59" s="5" t="s">
        <v>1145</v>
      </c>
      <c r="J59" s="5" t="s">
        <v>1841</v>
      </c>
    </row>
    <row r="60" spans="1:10">
      <c r="A60" s="5">
        <v>59</v>
      </c>
      <c r="B60" s="5" t="s">
        <v>1088</v>
      </c>
      <c r="C60" s="5" t="s">
        <v>114</v>
      </c>
      <c r="D60" s="5" t="s">
        <v>1295</v>
      </c>
      <c r="E60" s="5" t="s">
        <v>1296</v>
      </c>
      <c r="F60" s="5" t="s">
        <v>1297</v>
      </c>
      <c r="G60" s="5" t="s">
        <v>1157</v>
      </c>
      <c r="J60" s="5" t="s">
        <v>1841</v>
      </c>
    </row>
    <row r="61" spans="1:10">
      <c r="A61" s="5">
        <v>60</v>
      </c>
      <c r="B61" s="5" t="s">
        <v>1088</v>
      </c>
      <c r="C61" s="5" t="s">
        <v>114</v>
      </c>
      <c r="D61" s="5" t="s">
        <v>1298</v>
      </c>
      <c r="E61" s="5" t="s">
        <v>1299</v>
      </c>
      <c r="F61" s="5" t="s">
        <v>1300</v>
      </c>
      <c r="G61" s="5" t="s">
        <v>1225</v>
      </c>
      <c r="H61" s="5" t="s">
        <v>1301</v>
      </c>
      <c r="J61" s="5" t="s">
        <v>1841</v>
      </c>
    </row>
    <row r="62" spans="1:10">
      <c r="A62" s="5">
        <v>61</v>
      </c>
      <c r="B62" s="5" t="s">
        <v>1088</v>
      </c>
      <c r="C62" s="5" t="s">
        <v>114</v>
      </c>
      <c r="D62" s="5" t="s">
        <v>1302</v>
      </c>
      <c r="E62" s="5" t="s">
        <v>1303</v>
      </c>
      <c r="F62" s="5" t="s">
        <v>1304</v>
      </c>
      <c r="G62" s="5" t="s">
        <v>1145</v>
      </c>
      <c r="J62" s="5" t="s">
        <v>1841</v>
      </c>
    </row>
    <row r="63" spans="1:10">
      <c r="A63" s="5">
        <v>62</v>
      </c>
      <c r="B63" s="5" t="s">
        <v>1088</v>
      </c>
      <c r="C63" s="5" t="s">
        <v>114</v>
      </c>
      <c r="D63" s="5" t="s">
        <v>1305</v>
      </c>
      <c r="E63" s="5" t="s">
        <v>1306</v>
      </c>
      <c r="F63" s="5" t="s">
        <v>1307</v>
      </c>
      <c r="G63" s="5" t="s">
        <v>1092</v>
      </c>
      <c r="J63" s="5" t="s">
        <v>1841</v>
      </c>
    </row>
    <row r="64" spans="1:10">
      <c r="A64" s="5">
        <v>63</v>
      </c>
      <c r="B64" s="5" t="s">
        <v>1088</v>
      </c>
      <c r="C64" s="5" t="s">
        <v>114</v>
      </c>
      <c r="D64" s="5" t="s">
        <v>1308</v>
      </c>
      <c r="E64" s="5" t="s">
        <v>1309</v>
      </c>
      <c r="F64" s="5" t="s">
        <v>1310</v>
      </c>
      <c r="G64" s="5" t="s">
        <v>1285</v>
      </c>
      <c r="J64" s="5" t="s">
        <v>1841</v>
      </c>
    </row>
    <row r="65" spans="1:10">
      <c r="A65" s="5">
        <v>64</v>
      </c>
      <c r="B65" s="5" t="s">
        <v>1088</v>
      </c>
      <c r="C65" s="5" t="s">
        <v>114</v>
      </c>
      <c r="D65" s="5" t="s">
        <v>1311</v>
      </c>
      <c r="E65" s="5" t="s">
        <v>1312</v>
      </c>
      <c r="F65" s="5" t="s">
        <v>1313</v>
      </c>
      <c r="G65" s="5" t="s">
        <v>1127</v>
      </c>
      <c r="J65" s="5" t="s">
        <v>1841</v>
      </c>
    </row>
    <row r="66" spans="1:10">
      <c r="A66" s="5">
        <v>65</v>
      </c>
      <c r="B66" s="5" t="s">
        <v>1088</v>
      </c>
      <c r="C66" s="5" t="s">
        <v>114</v>
      </c>
      <c r="D66" s="5" t="s">
        <v>1314</v>
      </c>
      <c r="E66" s="5" t="s">
        <v>1315</v>
      </c>
      <c r="F66" s="5" t="s">
        <v>1316</v>
      </c>
      <c r="G66" s="5" t="s">
        <v>1127</v>
      </c>
      <c r="J66" s="5" t="s">
        <v>1841</v>
      </c>
    </row>
    <row r="67" spans="1:10">
      <c r="A67" s="5">
        <v>66</v>
      </c>
      <c r="B67" s="5" t="s">
        <v>1088</v>
      </c>
      <c r="C67" s="5" t="s">
        <v>114</v>
      </c>
      <c r="D67" s="5" t="s">
        <v>1317</v>
      </c>
      <c r="E67" s="5" t="s">
        <v>1318</v>
      </c>
      <c r="F67" s="5" t="s">
        <v>1319</v>
      </c>
      <c r="G67" s="5" t="s">
        <v>1127</v>
      </c>
      <c r="J67" s="5" t="s">
        <v>1841</v>
      </c>
    </row>
    <row r="68" spans="1:10">
      <c r="A68" s="5">
        <v>67</v>
      </c>
      <c r="B68" s="5" t="s">
        <v>1088</v>
      </c>
      <c r="C68" s="5" t="s">
        <v>114</v>
      </c>
      <c r="D68" s="5" t="s">
        <v>1320</v>
      </c>
      <c r="E68" s="5" t="s">
        <v>1321</v>
      </c>
      <c r="F68" s="5" t="s">
        <v>1322</v>
      </c>
      <c r="G68" s="5" t="s">
        <v>1168</v>
      </c>
      <c r="J68" s="5" t="s">
        <v>1841</v>
      </c>
    </row>
    <row r="69" spans="1:10">
      <c r="A69" s="5">
        <v>68</v>
      </c>
      <c r="B69" s="5" t="s">
        <v>1088</v>
      </c>
      <c r="C69" s="5" t="s">
        <v>114</v>
      </c>
      <c r="D69" s="5" t="s">
        <v>1323</v>
      </c>
      <c r="E69" s="5" t="s">
        <v>1324</v>
      </c>
      <c r="F69" s="5" t="s">
        <v>1325</v>
      </c>
      <c r="G69" s="5" t="s">
        <v>1326</v>
      </c>
      <c r="J69" s="5" t="s">
        <v>1841</v>
      </c>
    </row>
    <row r="70" spans="1:10">
      <c r="A70" s="5">
        <v>69</v>
      </c>
      <c r="B70" s="5" t="s">
        <v>1088</v>
      </c>
      <c r="C70" s="5" t="s">
        <v>114</v>
      </c>
      <c r="D70" s="5" t="s">
        <v>1327</v>
      </c>
      <c r="E70" s="5" t="s">
        <v>1328</v>
      </c>
      <c r="F70" s="5" t="s">
        <v>1329</v>
      </c>
      <c r="G70" s="5" t="s">
        <v>1127</v>
      </c>
      <c r="J70" s="5" t="s">
        <v>1841</v>
      </c>
    </row>
    <row r="71" spans="1:10">
      <c r="A71" s="5">
        <v>70</v>
      </c>
      <c r="B71" s="5" t="s">
        <v>1088</v>
      </c>
      <c r="C71" s="5" t="s">
        <v>114</v>
      </c>
      <c r="D71" s="5" t="s">
        <v>1330</v>
      </c>
      <c r="E71" s="5" t="s">
        <v>1331</v>
      </c>
      <c r="F71" s="5" t="s">
        <v>1332</v>
      </c>
      <c r="G71" s="5" t="s">
        <v>1333</v>
      </c>
      <c r="J71" s="5" t="s">
        <v>1841</v>
      </c>
    </row>
    <row r="72" spans="1:10">
      <c r="A72" s="5">
        <v>71</v>
      </c>
      <c r="B72" s="5" t="s">
        <v>1088</v>
      </c>
      <c r="C72" s="5" t="s">
        <v>114</v>
      </c>
      <c r="D72" s="5" t="s">
        <v>1334</v>
      </c>
      <c r="E72" s="5" t="s">
        <v>1335</v>
      </c>
      <c r="F72" s="5" t="s">
        <v>1336</v>
      </c>
      <c r="G72" s="5" t="s">
        <v>1100</v>
      </c>
      <c r="J72" s="5" t="s">
        <v>1841</v>
      </c>
    </row>
    <row r="73" spans="1:10">
      <c r="A73" s="5">
        <v>72</v>
      </c>
      <c r="B73" s="5" t="s">
        <v>1088</v>
      </c>
      <c r="C73" s="5" t="s">
        <v>114</v>
      </c>
      <c r="D73" s="5" t="s">
        <v>1337</v>
      </c>
      <c r="E73" s="5" t="s">
        <v>1338</v>
      </c>
      <c r="F73" s="5" t="s">
        <v>1339</v>
      </c>
      <c r="G73" s="5" t="s">
        <v>1340</v>
      </c>
      <c r="J73" s="5" t="s">
        <v>1841</v>
      </c>
    </row>
    <row r="74" spans="1:10">
      <c r="A74" s="5">
        <v>73</v>
      </c>
      <c r="B74" s="5" t="s">
        <v>1088</v>
      </c>
      <c r="C74" s="5" t="s">
        <v>114</v>
      </c>
      <c r="D74" s="5" t="s">
        <v>1341</v>
      </c>
      <c r="E74" s="5" t="s">
        <v>1342</v>
      </c>
      <c r="F74" s="5" t="s">
        <v>1343</v>
      </c>
      <c r="G74" s="5" t="s">
        <v>1344</v>
      </c>
      <c r="J74" s="5" t="s">
        <v>1841</v>
      </c>
    </row>
    <row r="75" spans="1:10">
      <c r="A75" s="5">
        <v>74</v>
      </c>
      <c r="B75" s="5" t="s">
        <v>1088</v>
      </c>
      <c r="C75" s="5" t="s">
        <v>114</v>
      </c>
      <c r="D75" s="5" t="s">
        <v>1345</v>
      </c>
      <c r="E75" s="5" t="s">
        <v>1346</v>
      </c>
      <c r="F75" s="5" t="s">
        <v>1347</v>
      </c>
      <c r="G75" s="5" t="s">
        <v>1110</v>
      </c>
      <c r="J75" s="5" t="s">
        <v>1841</v>
      </c>
    </row>
    <row r="76" spans="1:10">
      <c r="A76" s="5">
        <v>75</v>
      </c>
      <c r="B76" s="5" t="s">
        <v>1088</v>
      </c>
      <c r="C76" s="5" t="s">
        <v>114</v>
      </c>
      <c r="D76" s="5" t="s">
        <v>1348</v>
      </c>
      <c r="E76" s="5" t="s">
        <v>1349</v>
      </c>
      <c r="F76" s="5" t="s">
        <v>1350</v>
      </c>
      <c r="G76" s="5" t="s">
        <v>1110</v>
      </c>
      <c r="J76" s="5" t="s">
        <v>1841</v>
      </c>
    </row>
    <row r="77" spans="1:10">
      <c r="A77" s="5">
        <v>76</v>
      </c>
      <c r="B77" s="5" t="s">
        <v>1088</v>
      </c>
      <c r="C77" s="5" t="s">
        <v>114</v>
      </c>
      <c r="D77" s="5" t="s">
        <v>1351</v>
      </c>
      <c r="E77" s="5" t="s">
        <v>1352</v>
      </c>
      <c r="F77" s="5" t="s">
        <v>1353</v>
      </c>
      <c r="G77" s="5" t="s">
        <v>1354</v>
      </c>
      <c r="J77" s="5" t="s">
        <v>1841</v>
      </c>
    </row>
    <row r="78" spans="1:10">
      <c r="A78" s="5">
        <v>77</v>
      </c>
      <c r="B78" s="5" t="s">
        <v>1088</v>
      </c>
      <c r="C78" s="5" t="s">
        <v>114</v>
      </c>
      <c r="D78" s="5" t="s">
        <v>1355</v>
      </c>
      <c r="E78" s="5" t="s">
        <v>1356</v>
      </c>
      <c r="F78" s="5" t="s">
        <v>1357</v>
      </c>
      <c r="G78" s="5" t="s">
        <v>1110</v>
      </c>
      <c r="J78" s="5" t="s">
        <v>1841</v>
      </c>
    </row>
    <row r="79" spans="1:10">
      <c r="A79" s="5">
        <v>78</v>
      </c>
      <c r="B79" s="5" t="s">
        <v>1088</v>
      </c>
      <c r="C79" s="5" t="s">
        <v>114</v>
      </c>
      <c r="D79" s="5" t="s">
        <v>1358</v>
      </c>
      <c r="E79" s="5" t="s">
        <v>1359</v>
      </c>
      <c r="F79" s="5" t="s">
        <v>1360</v>
      </c>
      <c r="G79" s="5" t="s">
        <v>1260</v>
      </c>
      <c r="J79" s="5" t="s">
        <v>1841</v>
      </c>
    </row>
    <row r="80" spans="1:10">
      <c r="A80" s="5">
        <v>79</v>
      </c>
      <c r="B80" s="5" t="s">
        <v>1088</v>
      </c>
      <c r="C80" s="5" t="s">
        <v>114</v>
      </c>
      <c r="D80" s="5" t="s">
        <v>1361</v>
      </c>
      <c r="E80" s="5" t="s">
        <v>1362</v>
      </c>
      <c r="F80" s="5" t="s">
        <v>1363</v>
      </c>
      <c r="G80" s="5" t="s">
        <v>1157</v>
      </c>
      <c r="J80" s="5" t="s">
        <v>1841</v>
      </c>
    </row>
    <row r="81" spans="1:10">
      <c r="A81" s="5">
        <v>80</v>
      </c>
      <c r="B81" s="5" t="s">
        <v>1088</v>
      </c>
      <c r="C81" s="5" t="s">
        <v>114</v>
      </c>
      <c r="D81" s="5" t="s">
        <v>1364</v>
      </c>
      <c r="E81" s="5" t="s">
        <v>1365</v>
      </c>
      <c r="F81" s="5" t="s">
        <v>1366</v>
      </c>
      <c r="G81" s="5" t="s">
        <v>1145</v>
      </c>
      <c r="J81" s="5" t="s">
        <v>1841</v>
      </c>
    </row>
    <row r="82" spans="1:10">
      <c r="A82" s="5">
        <v>81</v>
      </c>
      <c r="B82" s="5" t="s">
        <v>1088</v>
      </c>
      <c r="C82" s="5" t="s">
        <v>114</v>
      </c>
      <c r="D82" s="5" t="s">
        <v>1367</v>
      </c>
      <c r="E82" s="5" t="s">
        <v>1368</v>
      </c>
      <c r="F82" s="5" t="s">
        <v>1369</v>
      </c>
      <c r="G82" s="5" t="s">
        <v>1225</v>
      </c>
      <c r="J82" s="5" t="s">
        <v>1841</v>
      </c>
    </row>
    <row r="83" spans="1:10">
      <c r="A83" s="5">
        <v>82</v>
      </c>
      <c r="B83" s="5" t="s">
        <v>1088</v>
      </c>
      <c r="C83" s="5" t="s">
        <v>114</v>
      </c>
      <c r="D83" s="5" t="s">
        <v>1370</v>
      </c>
      <c r="E83" s="5" t="s">
        <v>1371</v>
      </c>
      <c r="F83" s="5" t="s">
        <v>1372</v>
      </c>
      <c r="G83" s="5" t="s">
        <v>1285</v>
      </c>
      <c r="J83" s="5" t="s">
        <v>1841</v>
      </c>
    </row>
    <row r="84" spans="1:10">
      <c r="A84" s="5">
        <v>83</v>
      </c>
      <c r="B84" s="5" t="s">
        <v>1088</v>
      </c>
      <c r="C84" s="5" t="s">
        <v>114</v>
      </c>
      <c r="D84" s="5" t="s">
        <v>1373</v>
      </c>
      <c r="E84" s="5" t="s">
        <v>1374</v>
      </c>
      <c r="F84" s="5" t="s">
        <v>1375</v>
      </c>
      <c r="G84" s="5" t="s">
        <v>1225</v>
      </c>
      <c r="J84" s="5" t="s">
        <v>1841</v>
      </c>
    </row>
    <row r="85" spans="1:10">
      <c r="A85" s="5">
        <v>84</v>
      </c>
      <c r="B85" s="5" t="s">
        <v>1088</v>
      </c>
      <c r="C85" s="5" t="s">
        <v>114</v>
      </c>
      <c r="D85" s="5" t="s">
        <v>1376</v>
      </c>
      <c r="E85" s="5" t="s">
        <v>1377</v>
      </c>
      <c r="F85" s="5" t="s">
        <v>1378</v>
      </c>
      <c r="G85" s="5" t="s">
        <v>1354</v>
      </c>
      <c r="J85" s="5" t="s">
        <v>1841</v>
      </c>
    </row>
    <row r="86" spans="1:10">
      <c r="A86" s="5">
        <v>85</v>
      </c>
      <c r="B86" s="5" t="s">
        <v>1088</v>
      </c>
      <c r="C86" s="5" t="s">
        <v>114</v>
      </c>
      <c r="D86" s="5" t="s">
        <v>1379</v>
      </c>
      <c r="E86" s="5" t="s">
        <v>1380</v>
      </c>
      <c r="F86" s="5" t="s">
        <v>1381</v>
      </c>
      <c r="G86" s="5" t="s">
        <v>1382</v>
      </c>
      <c r="J86" s="5" t="s">
        <v>1841</v>
      </c>
    </row>
    <row r="87" spans="1:10">
      <c r="A87" s="5">
        <v>86</v>
      </c>
      <c r="B87" s="5" t="s">
        <v>1088</v>
      </c>
      <c r="C87" s="5" t="s">
        <v>114</v>
      </c>
      <c r="D87" s="5" t="s">
        <v>1383</v>
      </c>
      <c r="E87" s="5" t="s">
        <v>1384</v>
      </c>
      <c r="F87" s="5" t="s">
        <v>1385</v>
      </c>
      <c r="G87" s="5" t="s">
        <v>1216</v>
      </c>
      <c r="J87" s="5" t="s">
        <v>1841</v>
      </c>
    </row>
    <row r="88" spans="1:10">
      <c r="A88" s="5">
        <v>87</v>
      </c>
      <c r="B88" s="5" t="s">
        <v>1088</v>
      </c>
      <c r="C88" s="5" t="s">
        <v>114</v>
      </c>
      <c r="D88" s="5" t="s">
        <v>1386</v>
      </c>
      <c r="E88" s="5" t="s">
        <v>1387</v>
      </c>
      <c r="F88" s="5" t="s">
        <v>1388</v>
      </c>
      <c r="G88" s="5" t="s">
        <v>1131</v>
      </c>
      <c r="J88" s="5" t="s">
        <v>1841</v>
      </c>
    </row>
    <row r="89" spans="1:10">
      <c r="A89" s="5">
        <v>88</v>
      </c>
      <c r="B89" s="5" t="s">
        <v>1088</v>
      </c>
      <c r="C89" s="5" t="s">
        <v>114</v>
      </c>
      <c r="D89" s="5" t="s">
        <v>1389</v>
      </c>
      <c r="E89" s="5" t="s">
        <v>1390</v>
      </c>
      <c r="F89" s="5" t="s">
        <v>1391</v>
      </c>
      <c r="G89" s="5" t="s">
        <v>1225</v>
      </c>
      <c r="J89" s="5" t="s">
        <v>1841</v>
      </c>
    </row>
    <row r="90" spans="1:10">
      <c r="A90" s="5">
        <v>89</v>
      </c>
      <c r="B90" s="5" t="s">
        <v>1088</v>
      </c>
      <c r="C90" s="5" t="s">
        <v>114</v>
      </c>
      <c r="D90" s="5" t="s">
        <v>1392</v>
      </c>
      <c r="E90" s="5" t="s">
        <v>1393</v>
      </c>
      <c r="F90" s="5" t="s">
        <v>1394</v>
      </c>
      <c r="G90" s="5" t="s">
        <v>1395</v>
      </c>
      <c r="J90" s="5" t="s">
        <v>1841</v>
      </c>
    </row>
    <row r="91" spans="1:10">
      <c r="A91" s="5">
        <v>90</v>
      </c>
      <c r="B91" s="5" t="s">
        <v>1088</v>
      </c>
      <c r="C91" s="5" t="s">
        <v>114</v>
      </c>
      <c r="D91" s="5" t="s">
        <v>1396</v>
      </c>
      <c r="E91" s="5" t="s">
        <v>1397</v>
      </c>
      <c r="F91" s="5" t="s">
        <v>1398</v>
      </c>
      <c r="G91" s="5" t="s">
        <v>1110</v>
      </c>
      <c r="J91" s="5" t="s">
        <v>1841</v>
      </c>
    </row>
    <row r="92" spans="1:10">
      <c r="A92" s="5">
        <v>91</v>
      </c>
      <c r="B92" s="5" t="s">
        <v>1088</v>
      </c>
      <c r="C92" s="5" t="s">
        <v>114</v>
      </c>
      <c r="D92" s="5" t="s">
        <v>1399</v>
      </c>
      <c r="E92" s="5" t="s">
        <v>1400</v>
      </c>
      <c r="F92" s="5" t="s">
        <v>1401</v>
      </c>
      <c r="G92" s="5" t="s">
        <v>1225</v>
      </c>
      <c r="J92" s="5" t="s">
        <v>1841</v>
      </c>
    </row>
    <row r="93" spans="1:10">
      <c r="A93" s="5">
        <v>92</v>
      </c>
      <c r="B93" s="5" t="s">
        <v>1088</v>
      </c>
      <c r="C93" s="5" t="s">
        <v>114</v>
      </c>
      <c r="D93" s="5" t="s">
        <v>1402</v>
      </c>
      <c r="E93" s="5" t="s">
        <v>1403</v>
      </c>
      <c r="F93" s="5" t="s">
        <v>1404</v>
      </c>
      <c r="G93" s="5" t="s">
        <v>1405</v>
      </c>
      <c r="J93" s="5" t="s">
        <v>1841</v>
      </c>
    </row>
    <row r="94" spans="1:10">
      <c r="A94" s="5">
        <v>93</v>
      </c>
      <c r="B94" s="5" t="s">
        <v>1088</v>
      </c>
      <c r="C94" s="5" t="s">
        <v>114</v>
      </c>
      <c r="D94" s="5" t="s">
        <v>1406</v>
      </c>
      <c r="E94" s="5" t="s">
        <v>1407</v>
      </c>
      <c r="F94" s="5" t="s">
        <v>1408</v>
      </c>
      <c r="G94" s="5" t="s">
        <v>1127</v>
      </c>
      <c r="J94" s="5" t="s">
        <v>1841</v>
      </c>
    </row>
    <row r="95" spans="1:10">
      <c r="A95" s="5">
        <v>94</v>
      </c>
      <c r="B95" s="5" t="s">
        <v>1088</v>
      </c>
      <c r="C95" s="5" t="s">
        <v>114</v>
      </c>
      <c r="D95" s="5" t="s">
        <v>1409</v>
      </c>
      <c r="E95" s="5" t="s">
        <v>1410</v>
      </c>
      <c r="F95" s="5" t="s">
        <v>1411</v>
      </c>
      <c r="G95" s="5" t="s">
        <v>1110</v>
      </c>
      <c r="J95" s="5" t="s">
        <v>1841</v>
      </c>
    </row>
    <row r="96" spans="1:10">
      <c r="A96" s="5">
        <v>95</v>
      </c>
      <c r="B96" s="5" t="s">
        <v>1088</v>
      </c>
      <c r="C96" s="5" t="s">
        <v>114</v>
      </c>
      <c r="D96" s="5" t="s">
        <v>1412</v>
      </c>
      <c r="E96" s="5" t="s">
        <v>1413</v>
      </c>
      <c r="F96" s="5" t="s">
        <v>1414</v>
      </c>
      <c r="G96" s="5" t="s">
        <v>1260</v>
      </c>
      <c r="J96" s="5" t="s">
        <v>1841</v>
      </c>
    </row>
    <row r="97" spans="1:10">
      <c r="A97" s="5">
        <v>96</v>
      </c>
      <c r="B97" s="5" t="s">
        <v>1088</v>
      </c>
      <c r="C97" s="5" t="s">
        <v>114</v>
      </c>
      <c r="D97" s="5" t="s">
        <v>1415</v>
      </c>
      <c r="E97" s="5" t="s">
        <v>1416</v>
      </c>
      <c r="F97" s="5" t="s">
        <v>1417</v>
      </c>
      <c r="G97" s="5" t="s">
        <v>1110</v>
      </c>
      <c r="J97" s="5" t="s">
        <v>1841</v>
      </c>
    </row>
    <row r="98" spans="1:10">
      <c r="A98" s="5">
        <v>97</v>
      </c>
      <c r="B98" s="5" t="s">
        <v>1088</v>
      </c>
      <c r="C98" s="5" t="s">
        <v>114</v>
      </c>
      <c r="D98" s="5" t="s">
        <v>1418</v>
      </c>
      <c r="E98" s="5" t="s">
        <v>1419</v>
      </c>
      <c r="F98" s="5" t="s">
        <v>1420</v>
      </c>
      <c r="G98" s="5" t="s">
        <v>1225</v>
      </c>
      <c r="J98" s="5" t="s">
        <v>1841</v>
      </c>
    </row>
    <row r="99" spans="1:10">
      <c r="A99" s="5">
        <v>98</v>
      </c>
      <c r="B99" s="5" t="s">
        <v>1088</v>
      </c>
      <c r="C99" s="5" t="s">
        <v>114</v>
      </c>
      <c r="D99" s="5" t="s">
        <v>1421</v>
      </c>
      <c r="E99" s="5" t="s">
        <v>1422</v>
      </c>
      <c r="F99" s="5" t="s">
        <v>1423</v>
      </c>
      <c r="G99" s="5" t="s">
        <v>1424</v>
      </c>
      <c r="J99" s="5" t="s">
        <v>1841</v>
      </c>
    </row>
    <row r="100" spans="1:10">
      <c r="A100" s="5">
        <v>99</v>
      </c>
      <c r="B100" s="5" t="s">
        <v>1088</v>
      </c>
      <c r="C100" s="5" t="s">
        <v>114</v>
      </c>
      <c r="D100" s="5" t="s">
        <v>1425</v>
      </c>
      <c r="E100" s="5" t="s">
        <v>1426</v>
      </c>
      <c r="F100" s="5" t="s">
        <v>1427</v>
      </c>
      <c r="G100" s="5" t="s">
        <v>1157</v>
      </c>
      <c r="J100" s="5" t="s">
        <v>1841</v>
      </c>
    </row>
    <row r="101" spans="1:10">
      <c r="A101" s="5">
        <v>100</v>
      </c>
      <c r="B101" s="5" t="s">
        <v>1088</v>
      </c>
      <c r="C101" s="5" t="s">
        <v>114</v>
      </c>
      <c r="D101" s="5" t="s">
        <v>1428</v>
      </c>
      <c r="E101" s="5" t="s">
        <v>1429</v>
      </c>
      <c r="F101" s="5" t="s">
        <v>1430</v>
      </c>
      <c r="G101" s="5" t="s">
        <v>1110</v>
      </c>
      <c r="J101" s="5" t="s">
        <v>1841</v>
      </c>
    </row>
    <row r="102" spans="1:10">
      <c r="A102" s="5">
        <v>101</v>
      </c>
      <c r="B102" s="5" t="s">
        <v>1088</v>
      </c>
      <c r="C102" s="5" t="s">
        <v>114</v>
      </c>
      <c r="D102" s="5" t="s">
        <v>1431</v>
      </c>
      <c r="E102" s="5" t="s">
        <v>1432</v>
      </c>
      <c r="F102" s="5" t="s">
        <v>1433</v>
      </c>
      <c r="G102" s="5" t="s">
        <v>1106</v>
      </c>
      <c r="J102" s="5" t="s">
        <v>1841</v>
      </c>
    </row>
    <row r="103" spans="1:10">
      <c r="A103" s="5">
        <v>102</v>
      </c>
      <c r="B103" s="5" t="s">
        <v>1088</v>
      </c>
      <c r="C103" s="5" t="s">
        <v>114</v>
      </c>
      <c r="D103" s="5" t="s">
        <v>1434</v>
      </c>
      <c r="E103" s="5" t="s">
        <v>1435</v>
      </c>
      <c r="F103" s="5" t="s">
        <v>1436</v>
      </c>
      <c r="G103" s="5" t="s">
        <v>1127</v>
      </c>
      <c r="H103" s="5" t="s">
        <v>1437</v>
      </c>
      <c r="J103" s="5" t="s">
        <v>1841</v>
      </c>
    </row>
    <row r="104" spans="1:10">
      <c r="A104" s="5">
        <v>103</v>
      </c>
      <c r="B104" s="5" t="s">
        <v>1088</v>
      </c>
      <c r="C104" s="5" t="s">
        <v>114</v>
      </c>
      <c r="D104" s="5" t="s">
        <v>1438</v>
      </c>
      <c r="E104" s="5" t="s">
        <v>1439</v>
      </c>
      <c r="F104" s="5" t="s">
        <v>1440</v>
      </c>
      <c r="G104" s="5" t="s">
        <v>1110</v>
      </c>
      <c r="J104" s="5" t="s">
        <v>1841</v>
      </c>
    </row>
    <row r="105" spans="1:10">
      <c r="A105" s="5">
        <v>104</v>
      </c>
      <c r="B105" s="5" t="s">
        <v>1088</v>
      </c>
      <c r="C105" s="5" t="s">
        <v>114</v>
      </c>
      <c r="D105" s="5" t="s">
        <v>1441</v>
      </c>
      <c r="E105" s="5" t="s">
        <v>1442</v>
      </c>
      <c r="F105" s="5" t="s">
        <v>1443</v>
      </c>
      <c r="G105" s="5" t="s">
        <v>1145</v>
      </c>
      <c r="J105" s="5" t="s">
        <v>1841</v>
      </c>
    </row>
    <row r="106" spans="1:10">
      <c r="A106" s="5">
        <v>105</v>
      </c>
      <c r="B106" s="5" t="s">
        <v>1088</v>
      </c>
      <c r="C106" s="5" t="s">
        <v>114</v>
      </c>
      <c r="D106" s="5" t="s">
        <v>1444</v>
      </c>
      <c r="E106" s="5" t="s">
        <v>1445</v>
      </c>
      <c r="F106" s="5" t="s">
        <v>1446</v>
      </c>
      <c r="G106" s="5" t="s">
        <v>1110</v>
      </c>
      <c r="J106" s="5" t="s">
        <v>1841</v>
      </c>
    </row>
    <row r="107" spans="1:10">
      <c r="A107" s="5">
        <v>106</v>
      </c>
      <c r="B107" s="5" t="s">
        <v>1088</v>
      </c>
      <c r="C107" s="5" t="s">
        <v>114</v>
      </c>
      <c r="D107" s="5" t="s">
        <v>1447</v>
      </c>
      <c r="E107" s="5" t="s">
        <v>1448</v>
      </c>
      <c r="F107" s="5" t="s">
        <v>1449</v>
      </c>
      <c r="G107" s="5" t="s">
        <v>1157</v>
      </c>
      <c r="J107" s="5" t="s">
        <v>1841</v>
      </c>
    </row>
    <row r="108" spans="1:10">
      <c r="A108" s="5">
        <v>107</v>
      </c>
      <c r="B108" s="5" t="s">
        <v>1088</v>
      </c>
      <c r="C108" s="5" t="s">
        <v>114</v>
      </c>
      <c r="D108" s="5" t="s">
        <v>1450</v>
      </c>
      <c r="E108" s="5" t="s">
        <v>1451</v>
      </c>
      <c r="F108" s="5" t="s">
        <v>1452</v>
      </c>
      <c r="G108" s="5" t="s">
        <v>1110</v>
      </c>
      <c r="J108" s="5" t="s">
        <v>1841</v>
      </c>
    </row>
    <row r="109" spans="1:10">
      <c r="A109" s="5">
        <v>108</v>
      </c>
      <c r="B109" s="5" t="s">
        <v>1088</v>
      </c>
      <c r="C109" s="5" t="s">
        <v>114</v>
      </c>
      <c r="D109" s="5" t="s">
        <v>1453</v>
      </c>
      <c r="E109" s="5" t="s">
        <v>1454</v>
      </c>
      <c r="F109" s="5" t="s">
        <v>1455</v>
      </c>
      <c r="G109" s="5" t="s">
        <v>1127</v>
      </c>
      <c r="J109" s="5" t="s">
        <v>1841</v>
      </c>
    </row>
    <row r="110" spans="1:10">
      <c r="A110" s="5">
        <v>109</v>
      </c>
      <c r="B110" s="5" t="s">
        <v>1088</v>
      </c>
      <c r="C110" s="5" t="s">
        <v>114</v>
      </c>
      <c r="D110" s="5" t="s">
        <v>1456</v>
      </c>
      <c r="E110" s="5" t="s">
        <v>1457</v>
      </c>
      <c r="F110" s="5" t="s">
        <v>1458</v>
      </c>
      <c r="G110" s="5" t="s">
        <v>1145</v>
      </c>
      <c r="J110" s="5" t="s">
        <v>1841</v>
      </c>
    </row>
    <row r="111" spans="1:10">
      <c r="A111" s="5">
        <v>110</v>
      </c>
      <c r="B111" s="5" t="s">
        <v>1088</v>
      </c>
      <c r="C111" s="5" t="s">
        <v>114</v>
      </c>
      <c r="D111" s="5" t="s">
        <v>1459</v>
      </c>
      <c r="E111" s="5" t="s">
        <v>1460</v>
      </c>
      <c r="F111" s="5" t="s">
        <v>1461</v>
      </c>
      <c r="G111" s="5" t="s">
        <v>1127</v>
      </c>
      <c r="J111" s="5" t="s">
        <v>1841</v>
      </c>
    </row>
    <row r="112" spans="1:10">
      <c r="A112" s="5">
        <v>111</v>
      </c>
      <c r="B112" s="5" t="s">
        <v>1088</v>
      </c>
      <c r="C112" s="5" t="s">
        <v>114</v>
      </c>
      <c r="D112" s="5" t="s">
        <v>1462</v>
      </c>
      <c r="E112" s="5" t="s">
        <v>1463</v>
      </c>
      <c r="F112" s="5" t="s">
        <v>1464</v>
      </c>
      <c r="G112" s="5" t="s">
        <v>1145</v>
      </c>
      <c r="J112" s="5" t="s">
        <v>1841</v>
      </c>
    </row>
    <row r="113" spans="1:10">
      <c r="A113" s="5">
        <v>112</v>
      </c>
      <c r="B113" s="5" t="s">
        <v>1088</v>
      </c>
      <c r="C113" s="5" t="s">
        <v>114</v>
      </c>
      <c r="D113" s="5" t="s">
        <v>1465</v>
      </c>
      <c r="E113" s="5" t="s">
        <v>1466</v>
      </c>
      <c r="F113" s="5" t="s">
        <v>1467</v>
      </c>
      <c r="G113" s="5" t="s">
        <v>1127</v>
      </c>
      <c r="H113" s="5" t="s">
        <v>1468</v>
      </c>
      <c r="J113" s="5" t="s">
        <v>1841</v>
      </c>
    </row>
    <row r="114" spans="1:10">
      <c r="A114" s="5">
        <v>113</v>
      </c>
      <c r="B114" s="5" t="s">
        <v>1088</v>
      </c>
      <c r="C114" s="5" t="s">
        <v>114</v>
      </c>
      <c r="D114" s="5" t="s">
        <v>1469</v>
      </c>
      <c r="E114" s="5" t="s">
        <v>1470</v>
      </c>
      <c r="F114" s="5" t="s">
        <v>1471</v>
      </c>
      <c r="G114" s="5" t="s">
        <v>1157</v>
      </c>
      <c r="J114" s="5" t="s">
        <v>1841</v>
      </c>
    </row>
    <row r="115" spans="1:10">
      <c r="A115" s="5">
        <v>114</v>
      </c>
      <c r="B115" s="5" t="s">
        <v>1088</v>
      </c>
      <c r="C115" s="5" t="s">
        <v>114</v>
      </c>
      <c r="D115" s="5" t="s">
        <v>1472</v>
      </c>
      <c r="E115" s="5" t="s">
        <v>1473</v>
      </c>
      <c r="F115" s="5" t="s">
        <v>1474</v>
      </c>
      <c r="G115" s="5" t="s">
        <v>1110</v>
      </c>
      <c r="J115" s="5" t="s">
        <v>1841</v>
      </c>
    </row>
    <row r="116" spans="1:10">
      <c r="A116" s="5">
        <v>115</v>
      </c>
      <c r="B116" s="5" t="s">
        <v>1088</v>
      </c>
      <c r="C116" s="5" t="s">
        <v>114</v>
      </c>
      <c r="D116" s="5" t="s">
        <v>1475</v>
      </c>
      <c r="E116" s="5" t="s">
        <v>1476</v>
      </c>
      <c r="F116" s="5" t="s">
        <v>1477</v>
      </c>
      <c r="G116" s="5" t="s">
        <v>1110</v>
      </c>
      <c r="J116" s="5" t="s">
        <v>1841</v>
      </c>
    </row>
    <row r="117" spans="1:10">
      <c r="A117" s="5">
        <v>116</v>
      </c>
      <c r="B117" s="5" t="s">
        <v>1088</v>
      </c>
      <c r="C117" s="5" t="s">
        <v>114</v>
      </c>
      <c r="D117" s="5" t="s">
        <v>1478</v>
      </c>
      <c r="E117" s="5" t="s">
        <v>1479</v>
      </c>
      <c r="F117" s="5" t="s">
        <v>1480</v>
      </c>
      <c r="G117" s="5" t="s">
        <v>1225</v>
      </c>
      <c r="J117" s="5" t="s">
        <v>1841</v>
      </c>
    </row>
    <row r="118" spans="1:10">
      <c r="A118" s="5">
        <v>117</v>
      </c>
      <c r="B118" s="5" t="s">
        <v>1088</v>
      </c>
      <c r="C118" s="5" t="s">
        <v>114</v>
      </c>
      <c r="D118" s="5" t="s">
        <v>1481</v>
      </c>
      <c r="E118" s="5" t="s">
        <v>1482</v>
      </c>
      <c r="F118" s="5" t="s">
        <v>1483</v>
      </c>
      <c r="G118" s="5" t="s">
        <v>1110</v>
      </c>
      <c r="J118" s="5" t="s">
        <v>1841</v>
      </c>
    </row>
    <row r="119" spans="1:10">
      <c r="A119" s="5">
        <v>118</v>
      </c>
      <c r="B119" s="5" t="s">
        <v>1088</v>
      </c>
      <c r="C119" s="5" t="s">
        <v>114</v>
      </c>
      <c r="D119" s="5" t="s">
        <v>1484</v>
      </c>
      <c r="E119" s="5" t="s">
        <v>1485</v>
      </c>
      <c r="F119" s="5" t="s">
        <v>1486</v>
      </c>
      <c r="G119" s="5" t="s">
        <v>1110</v>
      </c>
      <c r="J119" s="5" t="s">
        <v>1841</v>
      </c>
    </row>
    <row r="120" spans="1:10">
      <c r="A120" s="5">
        <v>119</v>
      </c>
      <c r="B120" s="5" t="s">
        <v>1088</v>
      </c>
      <c r="C120" s="5" t="s">
        <v>114</v>
      </c>
      <c r="D120" s="5" t="s">
        <v>1487</v>
      </c>
      <c r="E120" s="5" t="s">
        <v>1488</v>
      </c>
      <c r="F120" s="5" t="s">
        <v>1489</v>
      </c>
      <c r="G120" s="5" t="s">
        <v>1110</v>
      </c>
      <c r="J120" s="5" t="s">
        <v>1841</v>
      </c>
    </row>
    <row r="121" spans="1:10">
      <c r="A121" s="5">
        <v>120</v>
      </c>
      <c r="B121" s="5" t="s">
        <v>1088</v>
      </c>
      <c r="C121" s="5" t="s">
        <v>114</v>
      </c>
      <c r="D121" s="5" t="s">
        <v>1490</v>
      </c>
      <c r="E121" s="5" t="s">
        <v>1491</v>
      </c>
      <c r="F121" s="5" t="s">
        <v>1492</v>
      </c>
      <c r="G121" s="5" t="s">
        <v>1225</v>
      </c>
      <c r="J121" s="5" t="s">
        <v>1841</v>
      </c>
    </row>
    <row r="122" spans="1:10">
      <c r="A122" s="5">
        <v>121</v>
      </c>
      <c r="B122" s="5" t="s">
        <v>1088</v>
      </c>
      <c r="C122" s="5" t="s">
        <v>114</v>
      </c>
      <c r="D122" s="5" t="s">
        <v>1493</v>
      </c>
      <c r="E122" s="5" t="s">
        <v>1494</v>
      </c>
      <c r="F122" s="5" t="s">
        <v>1495</v>
      </c>
      <c r="G122" s="5" t="s">
        <v>1110</v>
      </c>
      <c r="J122" s="5" t="s">
        <v>1841</v>
      </c>
    </row>
    <row r="123" spans="1:10">
      <c r="A123" s="5">
        <v>122</v>
      </c>
      <c r="B123" s="5" t="s">
        <v>1088</v>
      </c>
      <c r="C123" s="5" t="s">
        <v>114</v>
      </c>
      <c r="D123" s="5" t="s">
        <v>1496</v>
      </c>
      <c r="E123" s="5" t="s">
        <v>1497</v>
      </c>
      <c r="F123" s="5" t="s">
        <v>1498</v>
      </c>
      <c r="G123" s="5" t="s">
        <v>1110</v>
      </c>
      <c r="J123" s="5" t="s">
        <v>1841</v>
      </c>
    </row>
    <row r="124" spans="1:10">
      <c r="A124" s="5">
        <v>123</v>
      </c>
      <c r="B124" s="5" t="s">
        <v>1088</v>
      </c>
      <c r="C124" s="5" t="s">
        <v>114</v>
      </c>
      <c r="D124" s="5" t="s">
        <v>1499</v>
      </c>
      <c r="E124" s="5" t="s">
        <v>1500</v>
      </c>
      <c r="F124" s="5" t="s">
        <v>1501</v>
      </c>
      <c r="G124" s="5" t="s">
        <v>1157</v>
      </c>
      <c r="H124" s="5" t="s">
        <v>1502</v>
      </c>
      <c r="J124" s="5" t="s">
        <v>1841</v>
      </c>
    </row>
    <row r="125" spans="1:10">
      <c r="A125" s="5">
        <v>124</v>
      </c>
      <c r="B125" s="5" t="s">
        <v>1088</v>
      </c>
      <c r="C125" s="5" t="s">
        <v>114</v>
      </c>
      <c r="D125" s="5" t="s">
        <v>1503</v>
      </c>
      <c r="E125" s="5" t="s">
        <v>1504</v>
      </c>
      <c r="F125" s="5" t="s">
        <v>1505</v>
      </c>
      <c r="G125" s="5" t="s">
        <v>1157</v>
      </c>
      <c r="J125" s="5" t="s">
        <v>1841</v>
      </c>
    </row>
    <row r="126" spans="1:10">
      <c r="A126" s="5">
        <v>125</v>
      </c>
      <c r="B126" s="5" t="s">
        <v>1088</v>
      </c>
      <c r="C126" s="5" t="s">
        <v>114</v>
      </c>
      <c r="D126" s="5" t="s">
        <v>1506</v>
      </c>
      <c r="E126" s="5" t="s">
        <v>1507</v>
      </c>
      <c r="F126" s="5" t="s">
        <v>1508</v>
      </c>
      <c r="G126" s="5" t="s">
        <v>1157</v>
      </c>
      <c r="J126" s="5" t="s">
        <v>1841</v>
      </c>
    </row>
    <row r="127" spans="1:10">
      <c r="A127" s="5">
        <v>126</v>
      </c>
      <c r="B127" s="5" t="s">
        <v>1088</v>
      </c>
      <c r="C127" s="5" t="s">
        <v>114</v>
      </c>
      <c r="D127" s="5" t="s">
        <v>1509</v>
      </c>
      <c r="E127" s="5" t="s">
        <v>1510</v>
      </c>
      <c r="F127" s="5" t="s">
        <v>1511</v>
      </c>
      <c r="G127" s="5" t="s">
        <v>1512</v>
      </c>
      <c r="J127" s="5" t="s">
        <v>1841</v>
      </c>
    </row>
    <row r="128" spans="1:10">
      <c r="A128" s="5">
        <v>127</v>
      </c>
      <c r="B128" s="5" t="s">
        <v>1088</v>
      </c>
      <c r="C128" s="5" t="s">
        <v>114</v>
      </c>
      <c r="D128" s="5" t="s">
        <v>1513</v>
      </c>
      <c r="E128" s="5" t="s">
        <v>1514</v>
      </c>
      <c r="F128" s="5" t="s">
        <v>1515</v>
      </c>
      <c r="G128" s="5" t="s">
        <v>1110</v>
      </c>
      <c r="J128" s="5" t="s">
        <v>1841</v>
      </c>
    </row>
    <row r="129" spans="1:10">
      <c r="A129" s="5">
        <v>128</v>
      </c>
      <c r="B129" s="5" t="s">
        <v>1088</v>
      </c>
      <c r="C129" s="5" t="s">
        <v>114</v>
      </c>
      <c r="D129" s="5" t="s">
        <v>1516</v>
      </c>
      <c r="E129" s="5" t="s">
        <v>1517</v>
      </c>
      <c r="F129" s="5" t="s">
        <v>1518</v>
      </c>
      <c r="G129" s="5" t="s">
        <v>1157</v>
      </c>
      <c r="J129" s="5" t="s">
        <v>1841</v>
      </c>
    </row>
    <row r="130" spans="1:10">
      <c r="A130" s="5">
        <v>129</v>
      </c>
      <c r="B130" s="5" t="s">
        <v>1088</v>
      </c>
      <c r="C130" s="5" t="s">
        <v>114</v>
      </c>
      <c r="D130" s="5" t="s">
        <v>1519</v>
      </c>
      <c r="E130" s="5" t="s">
        <v>1520</v>
      </c>
      <c r="F130" s="5" t="s">
        <v>1521</v>
      </c>
      <c r="G130" s="5" t="s">
        <v>1145</v>
      </c>
      <c r="J130" s="5" t="s">
        <v>1841</v>
      </c>
    </row>
    <row r="131" spans="1:10">
      <c r="A131" s="5">
        <v>130</v>
      </c>
      <c r="B131" s="5" t="s">
        <v>1088</v>
      </c>
      <c r="C131" s="5" t="s">
        <v>114</v>
      </c>
      <c r="D131" s="5" t="s">
        <v>1522</v>
      </c>
      <c r="E131" s="5" t="s">
        <v>1523</v>
      </c>
      <c r="F131" s="5" t="s">
        <v>1524</v>
      </c>
      <c r="G131" s="5" t="s">
        <v>1157</v>
      </c>
      <c r="J131" s="5" t="s">
        <v>1841</v>
      </c>
    </row>
    <row r="132" spans="1:10">
      <c r="A132" s="5">
        <v>131</v>
      </c>
      <c r="B132" s="5" t="s">
        <v>1088</v>
      </c>
      <c r="C132" s="5" t="s">
        <v>114</v>
      </c>
      <c r="D132" s="5" t="s">
        <v>1525</v>
      </c>
      <c r="E132" s="5" t="s">
        <v>1526</v>
      </c>
      <c r="F132" s="5" t="s">
        <v>1527</v>
      </c>
      <c r="G132" s="5" t="s">
        <v>1110</v>
      </c>
      <c r="J132" s="5" t="s">
        <v>1841</v>
      </c>
    </row>
    <row r="133" spans="1:10">
      <c r="A133" s="5">
        <v>132</v>
      </c>
      <c r="B133" s="5" t="s">
        <v>1088</v>
      </c>
      <c r="C133" s="5" t="s">
        <v>114</v>
      </c>
      <c r="D133" s="5" t="s">
        <v>1528</v>
      </c>
      <c r="E133" s="5" t="s">
        <v>1529</v>
      </c>
      <c r="F133" s="5" t="s">
        <v>1530</v>
      </c>
      <c r="G133" s="5" t="s">
        <v>1110</v>
      </c>
      <c r="J133" s="5" t="s">
        <v>1841</v>
      </c>
    </row>
    <row r="134" spans="1:10">
      <c r="A134" s="5">
        <v>133</v>
      </c>
      <c r="B134" s="5" t="s">
        <v>1088</v>
      </c>
      <c r="C134" s="5" t="s">
        <v>114</v>
      </c>
      <c r="D134" s="5" t="s">
        <v>1531</v>
      </c>
      <c r="E134" s="5" t="s">
        <v>1532</v>
      </c>
      <c r="F134" s="5" t="s">
        <v>1533</v>
      </c>
      <c r="G134" s="5" t="s">
        <v>1110</v>
      </c>
      <c r="J134" s="5" t="s">
        <v>1841</v>
      </c>
    </row>
    <row r="135" spans="1:10">
      <c r="A135" s="5">
        <v>134</v>
      </c>
      <c r="B135" s="5" t="s">
        <v>1088</v>
      </c>
      <c r="C135" s="5" t="s">
        <v>114</v>
      </c>
      <c r="D135" s="5" t="s">
        <v>1534</v>
      </c>
      <c r="E135" s="5" t="s">
        <v>1535</v>
      </c>
      <c r="F135" s="5" t="s">
        <v>1536</v>
      </c>
      <c r="G135" s="5" t="s">
        <v>1092</v>
      </c>
      <c r="J135" s="5" t="s">
        <v>1841</v>
      </c>
    </row>
    <row r="136" spans="1:10">
      <c r="A136" s="5">
        <v>135</v>
      </c>
      <c r="B136" s="5" t="s">
        <v>1088</v>
      </c>
      <c r="C136" s="5" t="s">
        <v>114</v>
      </c>
      <c r="D136" s="5" t="s">
        <v>1537</v>
      </c>
      <c r="E136" s="5" t="s">
        <v>1538</v>
      </c>
      <c r="F136" s="5" t="s">
        <v>1539</v>
      </c>
      <c r="G136" s="5" t="s">
        <v>1127</v>
      </c>
      <c r="J136" s="5" t="s">
        <v>1841</v>
      </c>
    </row>
    <row r="137" spans="1:10">
      <c r="A137" s="5">
        <v>136</v>
      </c>
      <c r="B137" s="5" t="s">
        <v>1088</v>
      </c>
      <c r="C137" s="5" t="s">
        <v>114</v>
      </c>
      <c r="D137" s="5" t="s">
        <v>1540</v>
      </c>
      <c r="E137" s="5" t="s">
        <v>1541</v>
      </c>
      <c r="F137" s="5" t="s">
        <v>1542</v>
      </c>
      <c r="G137" s="5" t="s">
        <v>1157</v>
      </c>
      <c r="J137" s="5" t="s">
        <v>1841</v>
      </c>
    </row>
    <row r="138" spans="1:10">
      <c r="A138" s="5">
        <v>137</v>
      </c>
      <c r="B138" s="5" t="s">
        <v>1088</v>
      </c>
      <c r="C138" s="5" t="s">
        <v>114</v>
      </c>
      <c r="D138" s="5" t="s">
        <v>1543</v>
      </c>
      <c r="E138" s="5" t="s">
        <v>1544</v>
      </c>
      <c r="F138" s="5" t="s">
        <v>1545</v>
      </c>
      <c r="G138" s="5" t="s">
        <v>1127</v>
      </c>
      <c r="J138" s="5" t="s">
        <v>1841</v>
      </c>
    </row>
    <row r="139" spans="1:10">
      <c r="A139" s="5">
        <v>138</v>
      </c>
      <c r="B139" s="5" t="s">
        <v>1088</v>
      </c>
      <c r="C139" s="5" t="s">
        <v>114</v>
      </c>
      <c r="D139" s="5" t="s">
        <v>1546</v>
      </c>
      <c r="E139" s="5" t="s">
        <v>1547</v>
      </c>
      <c r="F139" s="5" t="s">
        <v>1548</v>
      </c>
      <c r="G139" s="5" t="s">
        <v>1110</v>
      </c>
      <c r="J139" s="5" t="s">
        <v>1841</v>
      </c>
    </row>
    <row r="140" spans="1:10">
      <c r="A140" s="5">
        <v>139</v>
      </c>
      <c r="B140" s="5" t="s">
        <v>1088</v>
      </c>
      <c r="C140" s="5" t="s">
        <v>114</v>
      </c>
      <c r="D140" s="5" t="s">
        <v>1549</v>
      </c>
      <c r="E140" s="5" t="s">
        <v>1550</v>
      </c>
      <c r="F140" s="5" t="s">
        <v>1551</v>
      </c>
      <c r="G140" s="5" t="s">
        <v>1110</v>
      </c>
      <c r="J140" s="5" t="s">
        <v>1841</v>
      </c>
    </row>
    <row r="141" spans="1:10">
      <c r="A141" s="5">
        <v>140</v>
      </c>
      <c r="B141" s="5" t="s">
        <v>1088</v>
      </c>
      <c r="C141" s="5" t="s">
        <v>114</v>
      </c>
      <c r="D141" s="5" t="s">
        <v>1552</v>
      </c>
      <c r="E141" s="5" t="s">
        <v>1553</v>
      </c>
      <c r="F141" s="5" t="s">
        <v>1554</v>
      </c>
      <c r="G141" s="5" t="s">
        <v>1110</v>
      </c>
      <c r="J141" s="5" t="s">
        <v>1841</v>
      </c>
    </row>
    <row r="142" spans="1:10">
      <c r="A142" s="5">
        <v>141</v>
      </c>
      <c r="B142" s="5" t="s">
        <v>1088</v>
      </c>
      <c r="C142" s="5" t="s">
        <v>114</v>
      </c>
      <c r="D142" s="5" t="s">
        <v>1555</v>
      </c>
      <c r="E142" s="5" t="s">
        <v>1556</v>
      </c>
      <c r="F142" s="5" t="s">
        <v>1557</v>
      </c>
      <c r="G142" s="5" t="s">
        <v>1558</v>
      </c>
      <c r="J142" s="5" t="s">
        <v>1841</v>
      </c>
    </row>
    <row r="143" spans="1:10">
      <c r="A143" s="5">
        <v>142</v>
      </c>
      <c r="B143" s="5" t="s">
        <v>1088</v>
      </c>
      <c r="C143" s="5" t="s">
        <v>114</v>
      </c>
      <c r="D143" s="5" t="s">
        <v>1559</v>
      </c>
      <c r="E143" s="5" t="s">
        <v>1560</v>
      </c>
      <c r="F143" s="5" t="s">
        <v>1561</v>
      </c>
      <c r="G143" s="5" t="s">
        <v>1141</v>
      </c>
      <c r="J143" s="5" t="s">
        <v>1841</v>
      </c>
    </row>
    <row r="144" spans="1:10">
      <c r="A144" s="5">
        <v>143</v>
      </c>
      <c r="B144" s="5" t="s">
        <v>1088</v>
      </c>
      <c r="C144" s="5" t="s">
        <v>114</v>
      </c>
      <c r="D144" s="5" t="s">
        <v>1562</v>
      </c>
      <c r="E144" s="5" t="s">
        <v>1563</v>
      </c>
      <c r="F144" s="5" t="s">
        <v>1564</v>
      </c>
      <c r="G144" s="5" t="s">
        <v>1565</v>
      </c>
      <c r="J144" s="5" t="s">
        <v>1841</v>
      </c>
    </row>
    <row r="145" spans="1:10">
      <c r="A145" s="5">
        <v>144</v>
      </c>
      <c r="B145" s="5" t="s">
        <v>1088</v>
      </c>
      <c r="C145" s="5" t="s">
        <v>114</v>
      </c>
      <c r="D145" s="5" t="s">
        <v>1566</v>
      </c>
      <c r="E145" s="5" t="s">
        <v>1567</v>
      </c>
      <c r="F145" s="5" t="s">
        <v>1568</v>
      </c>
      <c r="G145" s="5" t="s">
        <v>1145</v>
      </c>
      <c r="J145" s="5" t="s">
        <v>1841</v>
      </c>
    </row>
    <row r="146" spans="1:10">
      <c r="A146" s="5">
        <v>145</v>
      </c>
      <c r="B146" s="5" t="s">
        <v>1088</v>
      </c>
      <c r="C146" s="5" t="s">
        <v>114</v>
      </c>
      <c r="D146" s="5" t="s">
        <v>1569</v>
      </c>
      <c r="E146" s="5" t="s">
        <v>1570</v>
      </c>
      <c r="F146" s="5" t="s">
        <v>1571</v>
      </c>
      <c r="G146" s="5" t="s">
        <v>1267</v>
      </c>
      <c r="J146" s="5" t="s">
        <v>1841</v>
      </c>
    </row>
    <row r="147" spans="1:10">
      <c r="A147" s="5">
        <v>146</v>
      </c>
      <c r="B147" s="5" t="s">
        <v>1088</v>
      </c>
      <c r="C147" s="5" t="s">
        <v>114</v>
      </c>
      <c r="D147" s="5" t="s">
        <v>1572</v>
      </c>
      <c r="E147" s="5" t="s">
        <v>1573</v>
      </c>
      <c r="F147" s="5" t="s">
        <v>1574</v>
      </c>
      <c r="G147" s="5" t="s">
        <v>1267</v>
      </c>
      <c r="J147" s="5" t="s">
        <v>1841</v>
      </c>
    </row>
    <row r="148" spans="1:10">
      <c r="A148" s="5">
        <v>147</v>
      </c>
      <c r="B148" s="5" t="s">
        <v>1088</v>
      </c>
      <c r="C148" s="5" t="s">
        <v>114</v>
      </c>
      <c r="D148" s="5" t="s">
        <v>1575</v>
      </c>
      <c r="E148" s="5" t="s">
        <v>1576</v>
      </c>
      <c r="F148" s="5" t="s">
        <v>1577</v>
      </c>
      <c r="G148" s="5" t="s">
        <v>1127</v>
      </c>
      <c r="J148" s="5" t="s">
        <v>1841</v>
      </c>
    </row>
    <row r="149" spans="1:10">
      <c r="A149" s="5">
        <v>148</v>
      </c>
      <c r="B149" s="5" t="s">
        <v>1088</v>
      </c>
      <c r="C149" s="5" t="s">
        <v>114</v>
      </c>
      <c r="D149" s="5" t="s">
        <v>1578</v>
      </c>
      <c r="E149" s="5" t="s">
        <v>1579</v>
      </c>
      <c r="F149" s="5" t="s">
        <v>1580</v>
      </c>
      <c r="G149" s="5" t="s">
        <v>1260</v>
      </c>
      <c r="J149" s="5" t="s">
        <v>1841</v>
      </c>
    </row>
    <row r="150" spans="1:10">
      <c r="A150" s="5">
        <v>149</v>
      </c>
      <c r="B150" s="5" t="s">
        <v>1088</v>
      </c>
      <c r="C150" s="5" t="s">
        <v>114</v>
      </c>
      <c r="D150" s="5" t="s">
        <v>1856</v>
      </c>
      <c r="E150" s="5" t="s">
        <v>1857</v>
      </c>
      <c r="F150" s="5" t="s">
        <v>1588</v>
      </c>
      <c r="G150" s="5" t="s">
        <v>1157</v>
      </c>
      <c r="J150" s="5" t="s">
        <v>1841</v>
      </c>
    </row>
    <row r="151" spans="1:10">
      <c r="A151" s="5">
        <v>150</v>
      </c>
      <c r="B151" s="5" t="s">
        <v>1088</v>
      </c>
      <c r="C151" s="5" t="s">
        <v>114</v>
      </c>
      <c r="D151" s="5" t="s">
        <v>1581</v>
      </c>
      <c r="E151" s="5" t="s">
        <v>1582</v>
      </c>
      <c r="F151" s="5" t="s">
        <v>1583</v>
      </c>
      <c r="G151" s="5" t="s">
        <v>1584</v>
      </c>
      <c r="H151" s="5" t="s">
        <v>1585</v>
      </c>
      <c r="J151" s="5" t="s">
        <v>1841</v>
      </c>
    </row>
    <row r="152" spans="1:10">
      <c r="A152" s="5">
        <v>151</v>
      </c>
      <c r="B152" s="5" t="s">
        <v>1088</v>
      </c>
      <c r="C152" s="5" t="s">
        <v>114</v>
      </c>
      <c r="D152" s="5" t="s">
        <v>1586</v>
      </c>
      <c r="E152" s="5" t="s">
        <v>1587</v>
      </c>
      <c r="F152" s="5" t="s">
        <v>1588</v>
      </c>
      <c r="G152" s="5" t="s">
        <v>1589</v>
      </c>
      <c r="J152" s="5" t="s">
        <v>1841</v>
      </c>
    </row>
    <row r="153" spans="1:10">
      <c r="A153" s="5">
        <v>152</v>
      </c>
      <c r="B153" s="5" t="s">
        <v>1088</v>
      </c>
      <c r="C153" s="5" t="s">
        <v>114</v>
      </c>
      <c r="D153" s="5" t="s">
        <v>1590</v>
      </c>
      <c r="E153" s="5" t="s">
        <v>1591</v>
      </c>
      <c r="F153" s="5" t="s">
        <v>1592</v>
      </c>
      <c r="G153" s="5" t="s">
        <v>1110</v>
      </c>
      <c r="J153" s="5" t="s">
        <v>1841</v>
      </c>
    </row>
    <row r="154" spans="1:10">
      <c r="A154" s="5">
        <v>153</v>
      </c>
      <c r="B154" s="5" t="s">
        <v>1088</v>
      </c>
      <c r="C154" s="5" t="s">
        <v>114</v>
      </c>
      <c r="D154" s="5" t="s">
        <v>1593</v>
      </c>
      <c r="E154" s="5" t="s">
        <v>1594</v>
      </c>
      <c r="F154" s="5" t="s">
        <v>1595</v>
      </c>
      <c r="G154" s="5" t="s">
        <v>1168</v>
      </c>
      <c r="J154" s="5" t="s">
        <v>1841</v>
      </c>
    </row>
    <row r="155" spans="1:10">
      <c r="A155" s="5">
        <v>154</v>
      </c>
      <c r="B155" s="5" t="s">
        <v>1088</v>
      </c>
      <c r="C155" s="5" t="s">
        <v>114</v>
      </c>
      <c r="D155" s="5" t="s">
        <v>1596</v>
      </c>
      <c r="E155" s="5" t="s">
        <v>1597</v>
      </c>
      <c r="F155" s="5" t="s">
        <v>1598</v>
      </c>
      <c r="G155" s="5" t="s">
        <v>1599</v>
      </c>
      <c r="J155" s="5" t="s">
        <v>1841</v>
      </c>
    </row>
    <row r="156" spans="1:10">
      <c r="A156" s="5">
        <v>155</v>
      </c>
      <c r="B156" s="5" t="s">
        <v>1088</v>
      </c>
      <c r="C156" s="5" t="s">
        <v>114</v>
      </c>
      <c r="D156" s="5" t="s">
        <v>1600</v>
      </c>
      <c r="E156" s="5" t="s">
        <v>1601</v>
      </c>
      <c r="F156" s="5" t="s">
        <v>1602</v>
      </c>
      <c r="G156" s="5" t="s">
        <v>1096</v>
      </c>
      <c r="H156" s="5" t="s">
        <v>1603</v>
      </c>
      <c r="J156" s="5" t="s">
        <v>1841</v>
      </c>
    </row>
    <row r="157" spans="1:10">
      <c r="A157" s="5">
        <v>156</v>
      </c>
      <c r="B157" s="5" t="s">
        <v>1088</v>
      </c>
      <c r="C157" s="5" t="s">
        <v>114</v>
      </c>
      <c r="D157" s="5" t="s">
        <v>1604</v>
      </c>
      <c r="E157" s="5" t="s">
        <v>1605</v>
      </c>
      <c r="F157" s="5" t="s">
        <v>1606</v>
      </c>
      <c r="G157" s="5" t="s">
        <v>1110</v>
      </c>
      <c r="J157" s="5" t="s">
        <v>1841</v>
      </c>
    </row>
    <row r="158" spans="1:10">
      <c r="A158" s="5">
        <v>157</v>
      </c>
      <c r="B158" s="5" t="s">
        <v>1088</v>
      </c>
      <c r="C158" s="5" t="s">
        <v>114</v>
      </c>
      <c r="D158" s="5" t="s">
        <v>1607</v>
      </c>
      <c r="E158" s="5" t="s">
        <v>1608</v>
      </c>
      <c r="F158" s="5" t="s">
        <v>1609</v>
      </c>
      <c r="G158" s="5" t="s">
        <v>1110</v>
      </c>
      <c r="J158" s="5" t="s">
        <v>1841</v>
      </c>
    </row>
    <row r="159" spans="1:10">
      <c r="A159" s="5">
        <v>158</v>
      </c>
      <c r="B159" s="5" t="s">
        <v>1088</v>
      </c>
      <c r="C159" s="5" t="s">
        <v>114</v>
      </c>
      <c r="D159" s="5" t="s">
        <v>1610</v>
      </c>
      <c r="E159" s="5" t="s">
        <v>1611</v>
      </c>
      <c r="F159" s="5" t="s">
        <v>1612</v>
      </c>
      <c r="G159" s="5" t="s">
        <v>1127</v>
      </c>
      <c r="J159" s="5" t="s">
        <v>1841</v>
      </c>
    </row>
    <row r="160" spans="1:10">
      <c r="A160" s="5">
        <v>159</v>
      </c>
      <c r="B160" s="5" t="s">
        <v>1088</v>
      </c>
      <c r="C160" s="5" t="s">
        <v>114</v>
      </c>
      <c r="D160" s="5" t="s">
        <v>1613</v>
      </c>
      <c r="E160" s="5" t="s">
        <v>1614</v>
      </c>
      <c r="F160" s="5" t="s">
        <v>1615</v>
      </c>
      <c r="G160" s="5" t="s">
        <v>1110</v>
      </c>
      <c r="J160" s="5" t="s">
        <v>1841</v>
      </c>
    </row>
    <row r="161" spans="1:10">
      <c r="A161" s="5">
        <v>160</v>
      </c>
      <c r="B161" s="5" t="s">
        <v>1088</v>
      </c>
      <c r="C161" s="5" t="s">
        <v>114</v>
      </c>
      <c r="D161" s="5" t="s">
        <v>1616</v>
      </c>
      <c r="E161" s="5" t="s">
        <v>1617</v>
      </c>
      <c r="F161" s="5" t="s">
        <v>1618</v>
      </c>
      <c r="G161" s="5" t="s">
        <v>1110</v>
      </c>
      <c r="J161" s="5" t="s">
        <v>1841</v>
      </c>
    </row>
    <row r="162" spans="1:10">
      <c r="A162" s="5">
        <v>161</v>
      </c>
      <c r="B162" s="5" t="s">
        <v>1088</v>
      </c>
      <c r="C162" s="5" t="s">
        <v>114</v>
      </c>
      <c r="D162" s="5" t="s">
        <v>1619</v>
      </c>
      <c r="E162" s="5" t="s">
        <v>1620</v>
      </c>
      <c r="F162" s="5" t="s">
        <v>1621</v>
      </c>
      <c r="G162" s="5" t="s">
        <v>1354</v>
      </c>
      <c r="J162" s="5" t="s">
        <v>1841</v>
      </c>
    </row>
    <row r="163" spans="1:10">
      <c r="A163" s="5">
        <v>162</v>
      </c>
      <c r="B163" s="5" t="s">
        <v>1088</v>
      </c>
      <c r="C163" s="5" t="s">
        <v>114</v>
      </c>
      <c r="D163" s="5" t="s">
        <v>1622</v>
      </c>
      <c r="E163" s="5" t="s">
        <v>1620</v>
      </c>
      <c r="F163" s="5" t="s">
        <v>1623</v>
      </c>
      <c r="G163" s="5" t="s">
        <v>1395</v>
      </c>
      <c r="H163" s="5" t="s">
        <v>1624</v>
      </c>
      <c r="J163" s="5" t="s">
        <v>1841</v>
      </c>
    </row>
    <row r="164" spans="1:10">
      <c r="A164" s="5">
        <v>163</v>
      </c>
      <c r="B164" s="5" t="s">
        <v>1088</v>
      </c>
      <c r="C164" s="5" t="s">
        <v>114</v>
      </c>
      <c r="D164" s="5" t="s">
        <v>1625</v>
      </c>
      <c r="E164" s="5" t="s">
        <v>1626</v>
      </c>
      <c r="F164" s="5" t="s">
        <v>1627</v>
      </c>
      <c r="G164" s="5" t="s">
        <v>1110</v>
      </c>
      <c r="J164" s="5" t="s">
        <v>1841</v>
      </c>
    </row>
    <row r="165" spans="1:10">
      <c r="A165" s="5">
        <v>164</v>
      </c>
      <c r="B165" s="5" t="s">
        <v>1088</v>
      </c>
      <c r="C165" s="5" t="s">
        <v>114</v>
      </c>
      <c r="D165" s="5" t="s">
        <v>1628</v>
      </c>
      <c r="E165" s="5" t="s">
        <v>1629</v>
      </c>
      <c r="F165" s="5" t="s">
        <v>1630</v>
      </c>
      <c r="G165" s="5" t="s">
        <v>1127</v>
      </c>
      <c r="J165" s="5" t="s">
        <v>1841</v>
      </c>
    </row>
    <row r="166" spans="1:10">
      <c r="A166" s="5">
        <v>165</v>
      </c>
      <c r="B166" s="5" t="s">
        <v>1088</v>
      </c>
      <c r="C166" s="5" t="s">
        <v>114</v>
      </c>
      <c r="D166" s="5" t="s">
        <v>1631</v>
      </c>
      <c r="E166" s="5" t="s">
        <v>1632</v>
      </c>
      <c r="F166" s="5" t="s">
        <v>1633</v>
      </c>
      <c r="G166" s="5" t="s">
        <v>1110</v>
      </c>
      <c r="H166" s="5" t="s">
        <v>1634</v>
      </c>
      <c r="J166" s="5" t="s">
        <v>1841</v>
      </c>
    </row>
    <row r="167" spans="1:10">
      <c r="A167" s="5">
        <v>166</v>
      </c>
      <c r="B167" s="5" t="s">
        <v>1088</v>
      </c>
      <c r="C167" s="5" t="s">
        <v>114</v>
      </c>
      <c r="D167" s="5" t="s">
        <v>1635</v>
      </c>
      <c r="E167" s="5" t="s">
        <v>1636</v>
      </c>
      <c r="F167" s="5" t="s">
        <v>1637</v>
      </c>
      <c r="G167" s="5" t="s">
        <v>1157</v>
      </c>
      <c r="J167" s="5" t="s">
        <v>1841</v>
      </c>
    </row>
    <row r="168" spans="1:10">
      <c r="A168" s="5">
        <v>167</v>
      </c>
      <c r="B168" s="5" t="s">
        <v>1088</v>
      </c>
      <c r="C168" s="5" t="s">
        <v>114</v>
      </c>
      <c r="D168" s="5" t="s">
        <v>1638</v>
      </c>
      <c r="E168" s="5" t="s">
        <v>1639</v>
      </c>
      <c r="F168" s="5" t="s">
        <v>1640</v>
      </c>
      <c r="G168" s="5" t="s">
        <v>1157</v>
      </c>
      <c r="J168" s="5" t="s">
        <v>1841</v>
      </c>
    </row>
    <row r="169" spans="1:10">
      <c r="A169" s="5">
        <v>168</v>
      </c>
      <c r="B169" s="5" t="s">
        <v>1088</v>
      </c>
      <c r="C169" s="5" t="s">
        <v>114</v>
      </c>
      <c r="D169" s="5" t="s">
        <v>1641</v>
      </c>
      <c r="E169" s="5" t="s">
        <v>1642</v>
      </c>
      <c r="F169" s="5" t="s">
        <v>1643</v>
      </c>
      <c r="G169" s="5" t="s">
        <v>1127</v>
      </c>
      <c r="J169" s="5" t="s">
        <v>1841</v>
      </c>
    </row>
    <row r="170" spans="1:10">
      <c r="A170" s="5">
        <v>169</v>
      </c>
      <c r="B170" s="5" t="s">
        <v>1088</v>
      </c>
      <c r="C170" s="5" t="s">
        <v>114</v>
      </c>
      <c r="D170" s="5" t="s">
        <v>1644</v>
      </c>
      <c r="E170" s="5" t="s">
        <v>1645</v>
      </c>
      <c r="F170" s="5" t="s">
        <v>1646</v>
      </c>
      <c r="G170" s="5" t="s">
        <v>1145</v>
      </c>
      <c r="J170" s="5" t="s">
        <v>1841</v>
      </c>
    </row>
    <row r="171" spans="1:10">
      <c r="A171" s="5">
        <v>170</v>
      </c>
      <c r="B171" s="5" t="s">
        <v>1088</v>
      </c>
      <c r="C171" s="5" t="s">
        <v>114</v>
      </c>
      <c r="D171" s="5" t="s">
        <v>1647</v>
      </c>
      <c r="E171" s="5" t="s">
        <v>1648</v>
      </c>
      <c r="F171" s="5" t="s">
        <v>1649</v>
      </c>
      <c r="G171" s="5" t="s">
        <v>1285</v>
      </c>
      <c r="H171" s="5" t="s">
        <v>1650</v>
      </c>
      <c r="J171" s="5" t="s">
        <v>1841</v>
      </c>
    </row>
    <row r="172" spans="1:10">
      <c r="A172" s="5">
        <v>171</v>
      </c>
      <c r="B172" s="5" t="s">
        <v>1088</v>
      </c>
      <c r="C172" s="5" t="s">
        <v>114</v>
      </c>
      <c r="D172" s="5" t="s">
        <v>1651</v>
      </c>
      <c r="E172" s="5" t="s">
        <v>1652</v>
      </c>
      <c r="F172" s="5" t="s">
        <v>1653</v>
      </c>
      <c r="G172" s="5" t="s">
        <v>1145</v>
      </c>
      <c r="J172" s="5" t="s">
        <v>1841</v>
      </c>
    </row>
    <row r="173" spans="1:10">
      <c r="A173" s="5">
        <v>172</v>
      </c>
      <c r="B173" s="5" t="s">
        <v>1088</v>
      </c>
      <c r="C173" s="5" t="s">
        <v>114</v>
      </c>
      <c r="D173" s="5" t="s">
        <v>1654</v>
      </c>
      <c r="E173" s="5" t="s">
        <v>1655</v>
      </c>
      <c r="F173" s="5" t="s">
        <v>1656</v>
      </c>
      <c r="G173" s="5" t="s">
        <v>1110</v>
      </c>
      <c r="J173" s="5" t="s">
        <v>1841</v>
      </c>
    </row>
    <row r="174" spans="1:10">
      <c r="A174" s="5">
        <v>173</v>
      </c>
      <c r="B174" s="5" t="s">
        <v>1088</v>
      </c>
      <c r="C174" s="5" t="s">
        <v>114</v>
      </c>
      <c r="D174" s="5" t="s">
        <v>1657</v>
      </c>
      <c r="E174" s="5" t="s">
        <v>1658</v>
      </c>
      <c r="F174" s="5" t="s">
        <v>1659</v>
      </c>
      <c r="G174" s="5" t="s">
        <v>1260</v>
      </c>
      <c r="J174" s="5" t="s">
        <v>1841</v>
      </c>
    </row>
    <row r="175" spans="1:10">
      <c r="A175" s="5">
        <v>174</v>
      </c>
      <c r="B175" s="5" t="s">
        <v>1088</v>
      </c>
      <c r="C175" s="5" t="s">
        <v>114</v>
      </c>
      <c r="D175" s="5" t="s">
        <v>1660</v>
      </c>
      <c r="E175" s="5" t="s">
        <v>1661</v>
      </c>
      <c r="F175" s="5" t="s">
        <v>1662</v>
      </c>
      <c r="G175" s="5" t="s">
        <v>1663</v>
      </c>
      <c r="J175" s="5" t="s">
        <v>1841</v>
      </c>
    </row>
    <row r="176" spans="1:10">
      <c r="A176" s="5">
        <v>175</v>
      </c>
      <c r="B176" s="5" t="s">
        <v>1088</v>
      </c>
      <c r="C176" s="5" t="s">
        <v>114</v>
      </c>
      <c r="D176" s="5" t="s">
        <v>1664</v>
      </c>
      <c r="E176" s="5" t="s">
        <v>1665</v>
      </c>
      <c r="F176" s="5" t="s">
        <v>1666</v>
      </c>
      <c r="G176" s="5" t="s">
        <v>1127</v>
      </c>
      <c r="H176" s="5" t="s">
        <v>1667</v>
      </c>
      <c r="J176" s="5" t="s">
        <v>1841</v>
      </c>
    </row>
    <row r="177" spans="1:10">
      <c r="A177" s="5">
        <v>176</v>
      </c>
      <c r="B177" s="5" t="s">
        <v>1088</v>
      </c>
      <c r="C177" s="5" t="s">
        <v>114</v>
      </c>
      <c r="D177" s="5" t="s">
        <v>1668</v>
      </c>
      <c r="E177" s="5" t="s">
        <v>1669</v>
      </c>
      <c r="F177" s="5" t="s">
        <v>1670</v>
      </c>
      <c r="G177" s="5" t="s">
        <v>1110</v>
      </c>
      <c r="H177" s="5" t="s">
        <v>1671</v>
      </c>
      <c r="J177" s="5" t="s">
        <v>1841</v>
      </c>
    </row>
    <row r="178" spans="1:10">
      <c r="A178" s="5">
        <v>177</v>
      </c>
      <c r="B178" s="5" t="s">
        <v>1088</v>
      </c>
      <c r="C178" s="5" t="s">
        <v>114</v>
      </c>
      <c r="D178" s="5" t="s">
        <v>1672</v>
      </c>
      <c r="E178" s="5" t="s">
        <v>1669</v>
      </c>
      <c r="F178" s="5" t="s">
        <v>1673</v>
      </c>
      <c r="G178" s="5" t="s">
        <v>1145</v>
      </c>
      <c r="H178" s="5" t="s">
        <v>1674</v>
      </c>
      <c r="J178" s="5" t="s">
        <v>1841</v>
      </c>
    </row>
    <row r="179" spans="1:10">
      <c r="A179" s="5">
        <v>178</v>
      </c>
      <c r="B179" s="5" t="s">
        <v>1088</v>
      </c>
      <c r="C179" s="5" t="s">
        <v>114</v>
      </c>
      <c r="D179" s="5" t="s">
        <v>1675</v>
      </c>
      <c r="E179" s="5" t="s">
        <v>1669</v>
      </c>
      <c r="F179" s="5" t="s">
        <v>1676</v>
      </c>
      <c r="G179" s="5" t="s">
        <v>1157</v>
      </c>
      <c r="J179" s="5" t="s">
        <v>1841</v>
      </c>
    </row>
    <row r="180" spans="1:10">
      <c r="A180" s="5">
        <v>179</v>
      </c>
      <c r="B180" s="5" t="s">
        <v>1088</v>
      </c>
      <c r="C180" s="5" t="s">
        <v>114</v>
      </c>
      <c r="D180" s="5" t="s">
        <v>1677</v>
      </c>
      <c r="E180" s="5" t="s">
        <v>1678</v>
      </c>
      <c r="F180" s="5" t="s">
        <v>1679</v>
      </c>
      <c r="G180" s="5" t="s">
        <v>1680</v>
      </c>
      <c r="J180" s="5" t="s">
        <v>1841</v>
      </c>
    </row>
    <row r="181" spans="1:10">
      <c r="A181" s="5">
        <v>180</v>
      </c>
      <c r="B181" s="5" t="s">
        <v>1088</v>
      </c>
      <c r="C181" s="5" t="s">
        <v>114</v>
      </c>
      <c r="D181" s="5" t="s">
        <v>1681</v>
      </c>
      <c r="E181" s="5" t="s">
        <v>1682</v>
      </c>
      <c r="F181" s="5" t="s">
        <v>1683</v>
      </c>
      <c r="G181" s="5" t="s">
        <v>1110</v>
      </c>
      <c r="H181" s="5" t="s">
        <v>1684</v>
      </c>
      <c r="J181" s="5" t="s">
        <v>1841</v>
      </c>
    </row>
    <row r="182" spans="1:10">
      <c r="A182" s="5">
        <v>181</v>
      </c>
      <c r="B182" s="5" t="s">
        <v>1088</v>
      </c>
      <c r="C182" s="5" t="s">
        <v>114</v>
      </c>
      <c r="D182" s="5" t="s">
        <v>1685</v>
      </c>
      <c r="E182" s="5" t="s">
        <v>1686</v>
      </c>
      <c r="F182" s="5" t="s">
        <v>1687</v>
      </c>
      <c r="G182" s="5" t="s">
        <v>1110</v>
      </c>
      <c r="J182" s="5" t="s">
        <v>1841</v>
      </c>
    </row>
    <row r="183" spans="1:10">
      <c r="A183" s="5">
        <v>182</v>
      </c>
      <c r="B183" s="5" t="s">
        <v>1088</v>
      </c>
      <c r="C183" s="5" t="s">
        <v>114</v>
      </c>
      <c r="D183" s="5" t="s">
        <v>1688</v>
      </c>
      <c r="E183" s="5" t="s">
        <v>1689</v>
      </c>
      <c r="F183" s="5" t="s">
        <v>1690</v>
      </c>
      <c r="G183" s="5" t="s">
        <v>1127</v>
      </c>
      <c r="J183" s="5" t="s">
        <v>1841</v>
      </c>
    </row>
    <row r="184" spans="1:10">
      <c r="A184" s="5">
        <v>183</v>
      </c>
      <c r="B184" s="5" t="s">
        <v>1088</v>
      </c>
      <c r="C184" s="5" t="s">
        <v>114</v>
      </c>
      <c r="D184" s="5" t="s">
        <v>1691</v>
      </c>
      <c r="E184" s="5" t="s">
        <v>1692</v>
      </c>
      <c r="F184" s="5" t="s">
        <v>1693</v>
      </c>
      <c r="G184" s="5" t="s">
        <v>1157</v>
      </c>
      <c r="J184" s="5" t="s">
        <v>1841</v>
      </c>
    </row>
    <row r="185" spans="1:10">
      <c r="A185" s="5">
        <v>184</v>
      </c>
      <c r="B185" s="5" t="s">
        <v>1088</v>
      </c>
      <c r="C185" s="5" t="s">
        <v>114</v>
      </c>
      <c r="D185" s="5" t="s">
        <v>1694</v>
      </c>
      <c r="E185" s="5" t="s">
        <v>1695</v>
      </c>
      <c r="F185" s="5" t="s">
        <v>1696</v>
      </c>
      <c r="G185" s="5" t="s">
        <v>1697</v>
      </c>
      <c r="J185" s="5" t="s">
        <v>1841</v>
      </c>
    </row>
    <row r="186" spans="1:10">
      <c r="A186" s="5">
        <v>185</v>
      </c>
      <c r="B186" s="5" t="s">
        <v>1088</v>
      </c>
      <c r="C186" s="5" t="s">
        <v>114</v>
      </c>
      <c r="D186" s="5" t="s">
        <v>1698</v>
      </c>
      <c r="E186" s="5" t="s">
        <v>1699</v>
      </c>
      <c r="F186" s="5" t="s">
        <v>1700</v>
      </c>
      <c r="G186" s="5" t="s">
        <v>1127</v>
      </c>
      <c r="J186" s="5" t="s">
        <v>1841</v>
      </c>
    </row>
    <row r="187" spans="1:10">
      <c r="A187" s="5">
        <v>186</v>
      </c>
      <c r="B187" s="5" t="s">
        <v>1088</v>
      </c>
      <c r="C187" s="5" t="s">
        <v>114</v>
      </c>
      <c r="D187" s="5" t="s">
        <v>1701</v>
      </c>
      <c r="E187" s="5" t="s">
        <v>1702</v>
      </c>
      <c r="F187" s="5" t="s">
        <v>1703</v>
      </c>
      <c r="G187" s="5" t="s">
        <v>1225</v>
      </c>
      <c r="H187" s="5" t="s">
        <v>1704</v>
      </c>
      <c r="J187" s="5" t="s">
        <v>1841</v>
      </c>
    </row>
    <row r="188" spans="1:10">
      <c r="A188" s="5">
        <v>187</v>
      </c>
      <c r="B188" s="5" t="s">
        <v>1088</v>
      </c>
      <c r="C188" s="5" t="s">
        <v>114</v>
      </c>
      <c r="D188" s="5" t="s">
        <v>1705</v>
      </c>
      <c r="E188" s="5" t="s">
        <v>1706</v>
      </c>
      <c r="F188" s="5" t="s">
        <v>1707</v>
      </c>
      <c r="G188" s="5" t="s">
        <v>1127</v>
      </c>
      <c r="J188" s="5" t="s">
        <v>1841</v>
      </c>
    </row>
    <row r="189" spans="1:10">
      <c r="A189" s="5">
        <v>188</v>
      </c>
      <c r="B189" s="5" t="s">
        <v>1088</v>
      </c>
      <c r="C189" s="5" t="s">
        <v>114</v>
      </c>
      <c r="D189" s="5" t="s">
        <v>1708</v>
      </c>
      <c r="E189" s="5" t="s">
        <v>1709</v>
      </c>
      <c r="F189" s="5" t="s">
        <v>1710</v>
      </c>
      <c r="G189" s="5" t="s">
        <v>1110</v>
      </c>
      <c r="J189" s="5" t="s">
        <v>1841</v>
      </c>
    </row>
    <row r="190" spans="1:10">
      <c r="A190" s="5">
        <v>189</v>
      </c>
      <c r="B190" s="5" t="s">
        <v>1088</v>
      </c>
      <c r="C190" s="5" t="s">
        <v>114</v>
      </c>
      <c r="D190" s="5" t="s">
        <v>1711</v>
      </c>
      <c r="E190" s="5" t="s">
        <v>1712</v>
      </c>
      <c r="F190" s="5" t="s">
        <v>1713</v>
      </c>
      <c r="G190" s="5" t="s">
        <v>1168</v>
      </c>
      <c r="J190" s="5" t="s">
        <v>1841</v>
      </c>
    </row>
    <row r="191" spans="1:10">
      <c r="A191" s="5">
        <v>190</v>
      </c>
      <c r="B191" s="5" t="s">
        <v>1088</v>
      </c>
      <c r="C191" s="5" t="s">
        <v>114</v>
      </c>
      <c r="D191" s="5" t="s">
        <v>1714</v>
      </c>
      <c r="E191" s="5" t="s">
        <v>1715</v>
      </c>
      <c r="F191" s="5" t="s">
        <v>1716</v>
      </c>
      <c r="G191" s="5" t="s">
        <v>1236</v>
      </c>
      <c r="J191" s="5" t="s">
        <v>1841</v>
      </c>
    </row>
    <row r="192" spans="1:10">
      <c r="A192" s="5">
        <v>191</v>
      </c>
      <c r="B192" s="5" t="s">
        <v>1088</v>
      </c>
      <c r="C192" s="5" t="s">
        <v>114</v>
      </c>
      <c r="D192" s="5" t="s">
        <v>1717</v>
      </c>
      <c r="E192" s="5" t="s">
        <v>1718</v>
      </c>
      <c r="F192" s="5" t="s">
        <v>1719</v>
      </c>
      <c r="G192" s="5" t="s">
        <v>1168</v>
      </c>
      <c r="H192" s="5" t="s">
        <v>1720</v>
      </c>
      <c r="J192" s="5" t="s">
        <v>1841</v>
      </c>
    </row>
    <row r="193" spans="1:10">
      <c r="A193" s="5">
        <v>192</v>
      </c>
      <c r="B193" s="5" t="s">
        <v>1088</v>
      </c>
      <c r="C193" s="5" t="s">
        <v>114</v>
      </c>
      <c r="D193" s="5" t="s">
        <v>1721</v>
      </c>
      <c r="E193" s="5" t="s">
        <v>1722</v>
      </c>
      <c r="F193" s="5" t="s">
        <v>1723</v>
      </c>
      <c r="G193" s="5" t="s">
        <v>1110</v>
      </c>
      <c r="J193" s="5" t="s">
        <v>1841</v>
      </c>
    </row>
    <row r="194" spans="1:10">
      <c r="A194" s="5">
        <v>193</v>
      </c>
      <c r="B194" s="5" t="s">
        <v>1088</v>
      </c>
      <c r="C194" s="5" t="s">
        <v>114</v>
      </c>
      <c r="D194" s="5" t="s">
        <v>1724</v>
      </c>
      <c r="E194" s="5" t="s">
        <v>1725</v>
      </c>
      <c r="F194" s="5" t="s">
        <v>1726</v>
      </c>
      <c r="G194" s="5" t="s">
        <v>1168</v>
      </c>
      <c r="J194" s="5" t="s">
        <v>1841</v>
      </c>
    </row>
    <row r="195" spans="1:10">
      <c r="A195" s="5">
        <v>194</v>
      </c>
      <c r="B195" s="5" t="s">
        <v>1088</v>
      </c>
      <c r="C195" s="5" t="s">
        <v>114</v>
      </c>
      <c r="D195" s="5" t="s">
        <v>1727</v>
      </c>
      <c r="E195" s="5" t="s">
        <v>1728</v>
      </c>
      <c r="F195" s="5" t="s">
        <v>1729</v>
      </c>
      <c r="G195" s="5" t="s">
        <v>1225</v>
      </c>
      <c r="J195" s="5" t="s">
        <v>1841</v>
      </c>
    </row>
    <row r="196" spans="1:10">
      <c r="A196" s="5">
        <v>195</v>
      </c>
      <c r="B196" s="5" t="s">
        <v>1088</v>
      </c>
      <c r="C196" s="5" t="s">
        <v>114</v>
      </c>
      <c r="D196" s="5" t="s">
        <v>1730</v>
      </c>
      <c r="E196" s="5" t="s">
        <v>1731</v>
      </c>
      <c r="F196" s="5" t="s">
        <v>1732</v>
      </c>
      <c r="G196" s="5" t="s">
        <v>1127</v>
      </c>
      <c r="J196" s="5" t="s">
        <v>1841</v>
      </c>
    </row>
    <row r="197" spans="1:10">
      <c r="A197" s="5">
        <v>196</v>
      </c>
      <c r="B197" s="5" t="s">
        <v>1088</v>
      </c>
      <c r="C197" s="5" t="s">
        <v>114</v>
      </c>
      <c r="D197" s="5" t="s">
        <v>1733</v>
      </c>
      <c r="E197" s="5" t="s">
        <v>1734</v>
      </c>
      <c r="F197" s="5" t="s">
        <v>1735</v>
      </c>
      <c r="G197" s="5" t="s">
        <v>1225</v>
      </c>
      <c r="H197" s="5" t="s">
        <v>1736</v>
      </c>
      <c r="J197" s="5" t="s">
        <v>1841</v>
      </c>
    </row>
    <row r="198" spans="1:10">
      <c r="A198" s="5">
        <v>197</v>
      </c>
      <c r="B198" s="5" t="s">
        <v>1088</v>
      </c>
      <c r="C198" s="5" t="s">
        <v>114</v>
      </c>
      <c r="D198" s="5" t="s">
        <v>1737</v>
      </c>
      <c r="E198" s="5" t="s">
        <v>1738</v>
      </c>
      <c r="F198" s="5" t="s">
        <v>1739</v>
      </c>
      <c r="G198" s="5" t="s">
        <v>1225</v>
      </c>
      <c r="J198" s="5" t="s">
        <v>1841</v>
      </c>
    </row>
    <row r="199" spans="1:10">
      <c r="A199" s="5">
        <v>198</v>
      </c>
      <c r="B199" s="5" t="s">
        <v>1088</v>
      </c>
      <c r="C199" s="5" t="s">
        <v>114</v>
      </c>
      <c r="D199" s="5" t="s">
        <v>1740</v>
      </c>
      <c r="E199" s="5" t="s">
        <v>1741</v>
      </c>
      <c r="F199" s="5" t="s">
        <v>1742</v>
      </c>
      <c r="G199" s="5" t="s">
        <v>1285</v>
      </c>
      <c r="J199" s="5" t="s">
        <v>1841</v>
      </c>
    </row>
    <row r="200" spans="1:10">
      <c r="A200" s="5">
        <v>199</v>
      </c>
      <c r="B200" s="5" t="s">
        <v>1088</v>
      </c>
      <c r="C200" s="5" t="s">
        <v>114</v>
      </c>
      <c r="D200" s="5" t="s">
        <v>1743</v>
      </c>
      <c r="E200" s="5" t="s">
        <v>1744</v>
      </c>
      <c r="F200" s="5" t="s">
        <v>1745</v>
      </c>
      <c r="G200" s="5" t="s">
        <v>1110</v>
      </c>
      <c r="J200" s="5" t="s">
        <v>1841</v>
      </c>
    </row>
    <row r="201" spans="1:10">
      <c r="A201" s="5">
        <v>200</v>
      </c>
      <c r="B201" s="5" t="s">
        <v>1088</v>
      </c>
      <c r="C201" s="5" t="s">
        <v>114</v>
      </c>
      <c r="D201" s="5" t="s">
        <v>1746</v>
      </c>
      <c r="E201" s="5" t="s">
        <v>1747</v>
      </c>
      <c r="F201" s="5" t="s">
        <v>1748</v>
      </c>
      <c r="G201" s="5" t="s">
        <v>1127</v>
      </c>
      <c r="J201" s="5" t="s">
        <v>1841</v>
      </c>
    </row>
    <row r="202" spans="1:10">
      <c r="A202" s="5">
        <v>201</v>
      </c>
      <c r="B202" s="5" t="s">
        <v>1088</v>
      </c>
      <c r="C202" s="5" t="s">
        <v>114</v>
      </c>
      <c r="D202" s="5" t="s">
        <v>1749</v>
      </c>
      <c r="E202" s="5" t="s">
        <v>1750</v>
      </c>
      <c r="F202" s="5" t="s">
        <v>1751</v>
      </c>
      <c r="G202" s="5" t="s">
        <v>1260</v>
      </c>
      <c r="H202" s="5" t="s">
        <v>1752</v>
      </c>
      <c r="J202" s="5" t="s">
        <v>1841</v>
      </c>
    </row>
    <row r="203" spans="1:10">
      <c r="A203" s="5">
        <v>202</v>
      </c>
      <c r="B203" s="5" t="s">
        <v>1088</v>
      </c>
      <c r="C203" s="5" t="s">
        <v>114</v>
      </c>
      <c r="D203" s="5" t="s">
        <v>1753</v>
      </c>
      <c r="E203" s="5" t="s">
        <v>1754</v>
      </c>
      <c r="F203" s="5" t="s">
        <v>1755</v>
      </c>
      <c r="G203" s="5" t="s">
        <v>1225</v>
      </c>
      <c r="J203" s="5" t="s">
        <v>1841</v>
      </c>
    </row>
    <row r="204" spans="1:10">
      <c r="A204" s="5">
        <v>203</v>
      </c>
      <c r="B204" s="5" t="s">
        <v>1088</v>
      </c>
      <c r="C204" s="5" t="s">
        <v>114</v>
      </c>
      <c r="D204" s="5" t="s">
        <v>1756</v>
      </c>
      <c r="E204" s="5" t="s">
        <v>1757</v>
      </c>
      <c r="F204" s="5" t="s">
        <v>1758</v>
      </c>
      <c r="G204" s="5" t="s">
        <v>1225</v>
      </c>
      <c r="H204" s="5" t="s">
        <v>1759</v>
      </c>
      <c r="J204" s="5" t="s">
        <v>1841</v>
      </c>
    </row>
    <row r="205" spans="1:10">
      <c r="A205" s="5">
        <v>204</v>
      </c>
      <c r="B205" s="5" t="s">
        <v>1088</v>
      </c>
      <c r="C205" s="5" t="s">
        <v>114</v>
      </c>
      <c r="D205" s="5" t="s">
        <v>1760</v>
      </c>
      <c r="E205" s="5" t="s">
        <v>1761</v>
      </c>
      <c r="F205" s="5" t="s">
        <v>1762</v>
      </c>
      <c r="G205" s="5" t="s">
        <v>1184</v>
      </c>
      <c r="J205" s="5" t="s">
        <v>1841</v>
      </c>
    </row>
    <row r="206" spans="1:10">
      <c r="A206" s="5">
        <v>205</v>
      </c>
      <c r="B206" s="5" t="s">
        <v>1088</v>
      </c>
      <c r="C206" s="5" t="s">
        <v>114</v>
      </c>
      <c r="D206" s="5" t="s">
        <v>1763</v>
      </c>
      <c r="E206" s="5" t="s">
        <v>1764</v>
      </c>
      <c r="F206" s="5" t="s">
        <v>1765</v>
      </c>
      <c r="G206" s="5" t="s">
        <v>1110</v>
      </c>
      <c r="J206" s="5" t="s">
        <v>1841</v>
      </c>
    </row>
    <row r="207" spans="1:10">
      <c r="A207" s="5">
        <v>206</v>
      </c>
      <c r="B207" s="5" t="s">
        <v>1088</v>
      </c>
      <c r="C207" s="5" t="s">
        <v>114</v>
      </c>
      <c r="D207" s="5" t="s">
        <v>1766</v>
      </c>
      <c r="E207" s="5" t="s">
        <v>1767</v>
      </c>
      <c r="F207" s="5" t="s">
        <v>1768</v>
      </c>
      <c r="G207" s="5" t="s">
        <v>1110</v>
      </c>
      <c r="J207" s="5" t="s">
        <v>1841</v>
      </c>
    </row>
    <row r="208" spans="1:10">
      <c r="A208" s="5">
        <v>207</v>
      </c>
      <c r="B208" s="5" t="s">
        <v>1088</v>
      </c>
      <c r="C208" s="5" t="s">
        <v>114</v>
      </c>
      <c r="D208" s="5" t="s">
        <v>1769</v>
      </c>
      <c r="E208" s="5" t="s">
        <v>1770</v>
      </c>
      <c r="F208" s="5" t="s">
        <v>1771</v>
      </c>
      <c r="G208" s="5" t="s">
        <v>1225</v>
      </c>
      <c r="J208" s="5" t="s">
        <v>1841</v>
      </c>
    </row>
    <row r="209" spans="1:10">
      <c r="A209" s="5">
        <v>208</v>
      </c>
      <c r="B209" s="5" t="s">
        <v>1088</v>
      </c>
      <c r="C209" s="5" t="s">
        <v>114</v>
      </c>
      <c r="D209" s="5" t="s">
        <v>1772</v>
      </c>
      <c r="E209" s="5" t="s">
        <v>1773</v>
      </c>
      <c r="F209" s="5" t="s">
        <v>1774</v>
      </c>
      <c r="G209" s="5" t="s">
        <v>1278</v>
      </c>
      <c r="J209" s="5" t="s">
        <v>1841</v>
      </c>
    </row>
    <row r="210" spans="1:10">
      <c r="A210" s="5">
        <v>209</v>
      </c>
      <c r="B210" s="5" t="s">
        <v>1088</v>
      </c>
      <c r="C210" s="5" t="s">
        <v>114</v>
      </c>
      <c r="D210" s="5" t="s">
        <v>1775</v>
      </c>
      <c r="E210" s="5" t="s">
        <v>1776</v>
      </c>
      <c r="F210" s="5" t="s">
        <v>1777</v>
      </c>
      <c r="G210" s="5" t="s">
        <v>1236</v>
      </c>
      <c r="J210" s="5" t="s">
        <v>1841</v>
      </c>
    </row>
    <row r="211" spans="1:10">
      <c r="A211" s="5">
        <v>210</v>
      </c>
      <c r="B211" s="5" t="s">
        <v>1088</v>
      </c>
      <c r="C211" s="5" t="s">
        <v>114</v>
      </c>
      <c r="D211" s="5" t="s">
        <v>1778</v>
      </c>
      <c r="E211" s="5" t="s">
        <v>1779</v>
      </c>
      <c r="F211" s="5" t="s">
        <v>1780</v>
      </c>
      <c r="G211" s="5" t="s">
        <v>1781</v>
      </c>
      <c r="J211" s="5" t="s">
        <v>1841</v>
      </c>
    </row>
    <row r="212" spans="1:10">
      <c r="A212" s="5">
        <v>211</v>
      </c>
      <c r="B212" s="5" t="s">
        <v>1088</v>
      </c>
      <c r="C212" s="5" t="s">
        <v>114</v>
      </c>
      <c r="D212" s="5" t="s">
        <v>1782</v>
      </c>
      <c r="E212" s="5" t="s">
        <v>1783</v>
      </c>
      <c r="F212" s="5" t="s">
        <v>1784</v>
      </c>
      <c r="G212" s="5" t="s">
        <v>1260</v>
      </c>
      <c r="J212" s="5" t="s">
        <v>1841</v>
      </c>
    </row>
    <row r="213" spans="1:10">
      <c r="A213" s="5">
        <v>212</v>
      </c>
      <c r="B213" s="5" t="s">
        <v>1088</v>
      </c>
      <c r="C213" s="5" t="s">
        <v>114</v>
      </c>
      <c r="D213" s="5" t="s">
        <v>1785</v>
      </c>
      <c r="E213" s="5" t="s">
        <v>1786</v>
      </c>
      <c r="F213" s="5" t="s">
        <v>1787</v>
      </c>
      <c r="G213" s="5" t="s">
        <v>1236</v>
      </c>
      <c r="J213" s="5" t="s">
        <v>1841</v>
      </c>
    </row>
    <row r="214" spans="1:10">
      <c r="A214" s="5">
        <v>213</v>
      </c>
      <c r="B214" s="5" t="s">
        <v>1088</v>
      </c>
      <c r="C214" s="5" t="s">
        <v>114</v>
      </c>
      <c r="D214" s="5" t="s">
        <v>1788</v>
      </c>
      <c r="E214" s="5" t="s">
        <v>1789</v>
      </c>
      <c r="F214" s="5" t="s">
        <v>1790</v>
      </c>
      <c r="G214" s="5" t="s">
        <v>1149</v>
      </c>
      <c r="J214" s="5" t="s">
        <v>1841</v>
      </c>
    </row>
    <row r="215" spans="1:10">
      <c r="A215" s="5">
        <v>214</v>
      </c>
      <c r="B215" s="5" t="s">
        <v>1088</v>
      </c>
      <c r="C215" s="5" t="s">
        <v>114</v>
      </c>
      <c r="D215" s="5" t="s">
        <v>1791</v>
      </c>
      <c r="E215" s="5" t="s">
        <v>1792</v>
      </c>
      <c r="F215" s="5" t="s">
        <v>1793</v>
      </c>
      <c r="G215" s="5" t="s">
        <v>1794</v>
      </c>
      <c r="J215" s="5" t="s">
        <v>1841</v>
      </c>
    </row>
    <row r="216" spans="1:10">
      <c r="A216" s="5">
        <v>215</v>
      </c>
      <c r="B216" s="5" t="s">
        <v>1088</v>
      </c>
      <c r="C216" s="5" t="s">
        <v>114</v>
      </c>
      <c r="D216" s="5" t="s">
        <v>1795</v>
      </c>
      <c r="E216" s="5" t="s">
        <v>1796</v>
      </c>
      <c r="F216" s="5" t="s">
        <v>1797</v>
      </c>
      <c r="G216" s="5" t="s">
        <v>1145</v>
      </c>
      <c r="J216" s="5" t="s">
        <v>1841</v>
      </c>
    </row>
    <row r="217" spans="1:10">
      <c r="A217" s="5">
        <v>216</v>
      </c>
      <c r="B217" s="5" t="s">
        <v>1088</v>
      </c>
      <c r="C217" s="5" t="s">
        <v>114</v>
      </c>
      <c r="D217" s="5" t="s">
        <v>1798</v>
      </c>
      <c r="E217" s="5" t="s">
        <v>1799</v>
      </c>
      <c r="F217" s="5" t="s">
        <v>1800</v>
      </c>
      <c r="G217" s="5" t="s">
        <v>1110</v>
      </c>
      <c r="J217" s="5" t="s">
        <v>1841</v>
      </c>
    </row>
    <row r="218" spans="1:10">
      <c r="A218" s="5">
        <v>217</v>
      </c>
      <c r="B218" s="5" t="s">
        <v>1088</v>
      </c>
      <c r="C218" s="5" t="s">
        <v>114</v>
      </c>
      <c r="D218" s="5" t="s">
        <v>1801</v>
      </c>
      <c r="E218" s="5" t="s">
        <v>1802</v>
      </c>
      <c r="F218" s="5" t="s">
        <v>1803</v>
      </c>
      <c r="G218" s="5" t="s">
        <v>1110</v>
      </c>
      <c r="J218" s="5" t="s">
        <v>1841</v>
      </c>
    </row>
    <row r="219" spans="1:10">
      <c r="A219" s="5">
        <v>218</v>
      </c>
      <c r="B219" s="5" t="s">
        <v>1088</v>
      </c>
      <c r="C219" s="5" t="s">
        <v>114</v>
      </c>
      <c r="D219" s="5" t="s">
        <v>1804</v>
      </c>
      <c r="E219" s="5" t="s">
        <v>1805</v>
      </c>
      <c r="F219" s="5" t="s">
        <v>1806</v>
      </c>
      <c r="G219" s="5" t="s">
        <v>1807</v>
      </c>
      <c r="J219" s="5" t="s">
        <v>1841</v>
      </c>
    </row>
    <row r="220" spans="1:10">
      <c r="A220" s="5">
        <v>219</v>
      </c>
      <c r="B220" s="5" t="s">
        <v>1088</v>
      </c>
      <c r="C220" s="5" t="s">
        <v>114</v>
      </c>
      <c r="D220" s="5" t="s">
        <v>1808</v>
      </c>
      <c r="E220" s="5" t="s">
        <v>1809</v>
      </c>
      <c r="F220" s="5" t="s">
        <v>1810</v>
      </c>
      <c r="G220" s="5" t="s">
        <v>1131</v>
      </c>
      <c r="J220" s="5" t="s">
        <v>1841</v>
      </c>
    </row>
    <row r="221" spans="1:10">
      <c r="A221" s="5">
        <v>220</v>
      </c>
      <c r="B221" s="5" t="s">
        <v>1088</v>
      </c>
      <c r="C221" s="5" t="s">
        <v>114</v>
      </c>
      <c r="D221" s="5" t="s">
        <v>1811</v>
      </c>
      <c r="E221" s="5" t="s">
        <v>1812</v>
      </c>
      <c r="F221" s="5" t="s">
        <v>1813</v>
      </c>
      <c r="G221" s="5" t="s">
        <v>1127</v>
      </c>
      <c r="J221" s="5" t="s">
        <v>1841</v>
      </c>
    </row>
    <row r="222" spans="1:10">
      <c r="A222" s="5">
        <v>221</v>
      </c>
      <c r="B222" s="5" t="s">
        <v>1088</v>
      </c>
      <c r="C222" s="5" t="s">
        <v>114</v>
      </c>
      <c r="D222" s="5" t="s">
        <v>1814</v>
      </c>
      <c r="E222" s="5" t="s">
        <v>1815</v>
      </c>
      <c r="F222" s="5" t="s">
        <v>1816</v>
      </c>
      <c r="G222" s="5" t="s">
        <v>1817</v>
      </c>
      <c r="J222" s="5" t="s">
        <v>1841</v>
      </c>
    </row>
    <row r="223" spans="1:10">
      <c r="A223" s="5">
        <v>222</v>
      </c>
      <c r="B223" s="5" t="s">
        <v>1088</v>
      </c>
      <c r="C223" s="5" t="s">
        <v>114</v>
      </c>
      <c r="D223" s="5" t="s">
        <v>1818</v>
      </c>
      <c r="E223" s="5" t="s">
        <v>1819</v>
      </c>
      <c r="F223" s="5" t="s">
        <v>1820</v>
      </c>
      <c r="G223" s="5" t="s">
        <v>1821</v>
      </c>
      <c r="J223" s="5" t="s">
        <v>1841</v>
      </c>
    </row>
    <row r="224" spans="1:10">
      <c r="A224" s="5">
        <v>223</v>
      </c>
      <c r="B224" s="5" t="s">
        <v>1088</v>
      </c>
      <c r="C224" s="5" t="s">
        <v>114</v>
      </c>
      <c r="D224" s="5" t="s">
        <v>1822</v>
      </c>
      <c r="E224" s="5" t="s">
        <v>1858</v>
      </c>
      <c r="F224" s="5" t="s">
        <v>1823</v>
      </c>
      <c r="G224" s="5" t="s">
        <v>1204</v>
      </c>
      <c r="J224" s="5" t="s">
        <v>1841</v>
      </c>
    </row>
    <row r="225" spans="1:10">
      <c r="A225" s="5">
        <v>224</v>
      </c>
      <c r="B225" s="5" t="s">
        <v>1088</v>
      </c>
      <c r="C225" s="5" t="s">
        <v>114</v>
      </c>
      <c r="D225" s="5" t="s">
        <v>1824</v>
      </c>
      <c r="E225" s="5" t="s">
        <v>1825</v>
      </c>
      <c r="F225" s="5" t="s">
        <v>1826</v>
      </c>
      <c r="G225" s="5" t="s">
        <v>1827</v>
      </c>
      <c r="J225" s="5" t="s">
        <v>1841</v>
      </c>
    </row>
    <row r="226" spans="1:10">
      <c r="A226" s="5">
        <v>225</v>
      </c>
      <c r="B226" s="5" t="s">
        <v>1088</v>
      </c>
      <c r="C226" s="5" t="s">
        <v>114</v>
      </c>
      <c r="D226" s="5" t="s">
        <v>1828</v>
      </c>
      <c r="E226" s="5" t="s">
        <v>1829</v>
      </c>
      <c r="F226" s="5" t="s">
        <v>1830</v>
      </c>
      <c r="G226" s="5" t="s">
        <v>1278</v>
      </c>
      <c r="H226" s="5" t="s">
        <v>1831</v>
      </c>
      <c r="J226" s="5" t="s">
        <v>1841</v>
      </c>
    </row>
    <row r="227" spans="1:10">
      <c r="A227" s="5">
        <v>226</v>
      </c>
      <c r="B227" s="5" t="s">
        <v>1088</v>
      </c>
      <c r="C227" s="5" t="s">
        <v>114</v>
      </c>
      <c r="D227" s="5" t="s">
        <v>1832</v>
      </c>
      <c r="E227" s="5" t="s">
        <v>1833</v>
      </c>
      <c r="F227" s="5" t="s">
        <v>1834</v>
      </c>
      <c r="G227" s="5" t="s">
        <v>1225</v>
      </c>
      <c r="J227" s="5" t="s">
        <v>1841</v>
      </c>
    </row>
    <row r="228" spans="1:10">
      <c r="A228" s="5">
        <v>227</v>
      </c>
      <c r="B228" s="5" t="s">
        <v>1088</v>
      </c>
      <c r="C228" s="5" t="s">
        <v>114</v>
      </c>
      <c r="D228" s="5" t="s">
        <v>1835</v>
      </c>
      <c r="E228" s="5" t="s">
        <v>1836</v>
      </c>
      <c r="F228" s="5" t="s">
        <v>1837</v>
      </c>
      <c r="G228" s="5" t="s">
        <v>1110</v>
      </c>
      <c r="J228" s="5" t="s">
        <v>1841</v>
      </c>
    </row>
    <row r="229" spans="1:10">
      <c r="A229" s="5">
        <v>228</v>
      </c>
      <c r="B229" s="5" t="s">
        <v>1088</v>
      </c>
      <c r="C229" s="5" t="s">
        <v>114</v>
      </c>
      <c r="D229" s="5" t="s">
        <v>1838</v>
      </c>
      <c r="E229" s="5" t="s">
        <v>1839</v>
      </c>
      <c r="F229" s="5" t="s">
        <v>1793</v>
      </c>
      <c r="G229" s="5" t="s">
        <v>1840</v>
      </c>
      <c r="J229" s="5" t="s">
        <v>1841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ColWidth="9.125" defaultRowHeight="13.8"/>
  <cols>
    <col min="1" max="1" width="9.125" style="125" hidden="1" customWidth="1"/>
    <col min="2" max="2" width="9.125" style="36" hidden="1" customWidth="1"/>
    <col min="3" max="3" width="3.75" style="232" customWidth="1"/>
    <col min="4" max="4" width="6.25" style="36" customWidth="1"/>
    <col min="5" max="5" width="46.375" style="36" customWidth="1"/>
    <col min="6" max="6" width="3.75" style="36" customWidth="1"/>
    <col min="7" max="7" width="5.75" style="36" customWidth="1"/>
    <col min="8" max="8" width="41.375" style="36" bestFit="1" customWidth="1"/>
    <col min="9" max="9" width="3.75" style="36" customWidth="1"/>
    <col min="10" max="10" width="5.75" style="36" customWidth="1"/>
    <col min="11" max="11" width="32.625" style="36" customWidth="1"/>
    <col min="12" max="12" width="14.875" style="36" customWidth="1"/>
    <col min="13" max="13" width="3.75" style="212" hidden="1" customWidth="1"/>
    <col min="14" max="16" width="9.125" style="212" hidden="1" customWidth="1"/>
    <col min="17" max="17" width="25.75" style="360" hidden="1" customWidth="1"/>
    <col min="18" max="18" width="14.375" style="212" hidden="1" customWidth="1"/>
    <col min="19" max="22" width="9.125" style="357"/>
    <col min="23" max="16384" width="9.1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2">
      <c r="A4" s="125"/>
      <c r="B4" s="36"/>
      <c r="C4" s="230"/>
      <c r="D4" s="1155" t="s">
        <v>397</v>
      </c>
      <c r="E4" s="1156"/>
      <c r="F4" s="1156"/>
      <c r="G4" s="1156"/>
      <c r="H4" s="1157"/>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8"/>
      <c r="E6" s="1158"/>
      <c r="F6" s="1159" t="s">
        <v>84</v>
      </c>
      <c r="G6" s="1159"/>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0" t="s">
        <v>16</v>
      </c>
      <c r="E8" s="1160"/>
      <c r="F8" s="1160" t="s">
        <v>398</v>
      </c>
      <c r="G8" s="1160"/>
      <c r="H8" s="1160"/>
      <c r="I8" s="1161" t="s">
        <v>399</v>
      </c>
      <c r="J8" s="1161"/>
      <c r="K8" s="1161"/>
      <c r="L8" s="1161"/>
      <c r="M8" s="212"/>
      <c r="N8" s="212"/>
      <c r="O8" s="212"/>
      <c r="P8" s="212"/>
      <c r="Q8" s="360"/>
      <c r="R8" s="212"/>
      <c r="S8" s="357"/>
      <c r="T8" s="357"/>
      <c r="U8" s="357"/>
      <c r="V8" s="357"/>
    </row>
    <row r="9" spans="1:256" s="126" customFormat="1" ht="20.25" customHeight="1">
      <c r="A9" s="125"/>
      <c r="B9" s="36"/>
      <c r="C9" s="230"/>
      <c r="D9" s="240" t="s">
        <v>92</v>
      </c>
      <c r="E9" s="240" t="s">
        <v>400</v>
      </c>
      <c r="F9" s="1151" t="s">
        <v>92</v>
      </c>
      <c r="G9" s="1152"/>
      <c r="H9" s="241" t="s">
        <v>400</v>
      </c>
      <c r="I9" s="1153" t="s">
        <v>92</v>
      </c>
      <c r="J9" s="1153"/>
      <c r="K9" s="241" t="s">
        <v>400</v>
      </c>
      <c r="L9" s="241" t="s">
        <v>401</v>
      </c>
      <c r="M9" s="212"/>
      <c r="N9" s="212"/>
      <c r="O9" s="212"/>
      <c r="P9" s="212"/>
      <c r="Q9" s="360"/>
      <c r="R9" s="212"/>
      <c r="S9" s="357"/>
      <c r="T9" s="357"/>
      <c r="U9" s="357"/>
      <c r="V9" s="357"/>
    </row>
    <row r="10" spans="1:256" ht="12" customHeight="1">
      <c r="C10" s="249"/>
      <c r="D10" s="355" t="s">
        <v>93</v>
      </c>
      <c r="E10" s="355" t="s">
        <v>49</v>
      </c>
      <c r="F10" s="1154" t="s">
        <v>50</v>
      </c>
      <c r="G10" s="1154"/>
      <c r="H10" s="355" t="s">
        <v>51</v>
      </c>
      <c r="I10" s="1154" t="s">
        <v>68</v>
      </c>
      <c r="J10" s="1154"/>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1.05" customHeight="1">
      <c r="A12" s="89"/>
      <c r="B12" s="186" t="s">
        <v>405</v>
      </c>
      <c r="C12" s="1163"/>
      <c r="D12" s="1160">
        <v>1</v>
      </c>
      <c r="E12" s="1164" t="s">
        <v>1853</v>
      </c>
      <c r="F12" s="1114"/>
      <c r="G12" s="1104">
        <v>0</v>
      </c>
      <c r="H12" s="358"/>
      <c r="I12" s="250"/>
      <c r="J12" s="395" t="s">
        <v>519</v>
      </c>
      <c r="K12" s="735"/>
      <c r="L12" s="266"/>
      <c r="M12" s="831">
        <f>mergeValue(H12)</f>
        <v>0</v>
      </c>
      <c r="N12" s="1010"/>
      <c r="O12" s="1010"/>
      <c r="P12" s="831" t="str">
        <f>IF(ISERROR(MATCH(Q12,MODesc,0)),"n","y")</f>
        <v>n</v>
      </c>
      <c r="Q12" s="1010" t="s">
        <v>1853</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1.05" customHeight="1">
      <c r="A13" s="89"/>
      <c r="B13" s="186" t="s">
        <v>405</v>
      </c>
      <c r="C13" s="1163"/>
      <c r="D13" s="1160"/>
      <c r="E13" s="1165"/>
      <c r="F13" s="1166"/>
      <c r="G13" s="1160">
        <v>1</v>
      </c>
      <c r="H13" s="1162" t="s">
        <v>818</v>
      </c>
      <c r="I13" s="250"/>
      <c r="J13" s="395" t="s">
        <v>519</v>
      </c>
      <c r="K13" s="735"/>
      <c r="L13" s="266"/>
      <c r="M13" s="831" t="str">
        <f>mergeValue(H13)</f>
        <v>Городской округ Кинешма</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3"/>
      <c r="D14" s="1160"/>
      <c r="E14" s="1165"/>
      <c r="F14" s="1167"/>
      <c r="G14" s="1160"/>
      <c r="H14" s="1162"/>
      <c r="I14" s="1123"/>
      <c r="J14" s="1104">
        <v>1</v>
      </c>
      <c r="K14" s="1113" t="s">
        <v>818</v>
      </c>
      <c r="L14" s="247" t="s">
        <v>819</v>
      </c>
      <c r="M14" s="831" t="str">
        <f>mergeValue(H14)</f>
        <v>Городской округ Кинешма</v>
      </c>
      <c r="N14" s="1010"/>
      <c r="O14" s="1010"/>
      <c r="P14" s="1010"/>
      <c r="Q14" s="1010"/>
      <c r="R14" s="831" t="str">
        <f>K14&amp;" ("&amp;L14&amp;")"</f>
        <v>Городской округ Кинешма (24705000)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1.0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199999999999999">
      <c r="A19" s="255"/>
      <c r="C19" s="257"/>
      <c r="D19" s="258"/>
      <c r="E19" s="258"/>
      <c r="M19" s="212"/>
      <c r="N19" s="212"/>
      <c r="O19" s="212"/>
      <c r="P19" s="212"/>
      <c r="Q19" s="360"/>
      <c r="R19" s="212"/>
      <c r="S19" s="357"/>
      <c r="T19" s="357"/>
      <c r="U19" s="357"/>
      <c r="V19" s="357"/>
    </row>
    <row r="20" spans="1:22" s="256" customFormat="1" ht="10.199999999999999">
      <c r="A20" s="255"/>
      <c r="C20" s="257"/>
      <c r="D20" s="258"/>
      <c r="E20" s="258"/>
      <c r="M20" s="212"/>
      <c r="N20" s="212"/>
      <c r="O20" s="212"/>
      <c r="P20" s="212"/>
      <c r="Q20" s="360"/>
      <c r="R20" s="212"/>
      <c r="S20" s="357"/>
      <c r="T20" s="357"/>
      <c r="U20" s="357"/>
      <c r="V20" s="357"/>
    </row>
  </sheetData>
  <sheetProtection algorithmName="SHA-512" hashValue="69wljGQaTGiSgA+ljeTNNvzT5okvlEm4LFw0WVTLODh1IoUOHbNGVXMLXPOXnx0tB1/hkTLzoIelB5RjvSJ58g==" saltValue="EuKRL4z0JByRb8aelmQe0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25" defaultRowHeight="11.4"/>
  <cols>
    <col min="1" max="16384" width="9.1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25" defaultRowHeight="13.2"/>
  <cols>
    <col min="1" max="16384" width="9.1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25" defaultRowHeight="11.4"/>
  <cols>
    <col min="1" max="16384" width="9.1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25" defaultRowHeight="11.4"/>
  <cols>
    <col min="1" max="16384" width="9.1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4"/>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25" defaultRowHeight="11.4"/>
  <cols>
    <col min="1" max="16384" width="9.1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4"/>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44"/>
  <sheetViews>
    <sheetView showGridLines="0" zoomScaleNormal="100" workbookViewId="0"/>
  </sheetViews>
  <sheetFormatPr defaultRowHeight="11.4"/>
  <cols>
    <col min="1" max="1" width="9" style="1062"/>
  </cols>
  <sheetData>
    <row r="1" spans="1:4">
      <c r="A1" s="1062" t="s">
        <v>1064</v>
      </c>
      <c r="B1" t="s">
        <v>514</v>
      </c>
      <c r="C1" t="s">
        <v>515</v>
      </c>
      <c r="D1" t="s">
        <v>1063</v>
      </c>
    </row>
    <row r="2" spans="1:4">
      <c r="A2" s="1062">
        <v>1</v>
      </c>
      <c r="B2" t="s">
        <v>778</v>
      </c>
      <c r="C2" t="s">
        <v>778</v>
      </c>
      <c r="D2" t="s">
        <v>779</v>
      </c>
    </row>
    <row r="3" spans="1:4">
      <c r="A3" s="1062">
        <v>2</v>
      </c>
      <c r="B3" t="s">
        <v>778</v>
      </c>
      <c r="C3" t="s">
        <v>780</v>
      </c>
      <c r="D3" t="s">
        <v>781</v>
      </c>
    </row>
    <row r="4" spans="1:4">
      <c r="A4" s="1062">
        <v>3</v>
      </c>
      <c r="B4" t="s">
        <v>778</v>
      </c>
      <c r="C4" t="s">
        <v>782</v>
      </c>
      <c r="D4" t="s">
        <v>783</v>
      </c>
    </row>
    <row r="5" spans="1:4">
      <c r="A5" s="1062">
        <v>4</v>
      </c>
      <c r="B5" t="s">
        <v>778</v>
      </c>
      <c r="C5" t="s">
        <v>784</v>
      </c>
      <c r="D5" t="s">
        <v>785</v>
      </c>
    </row>
    <row r="6" spans="1:4">
      <c r="A6" s="1062">
        <v>5</v>
      </c>
      <c r="B6" t="s">
        <v>778</v>
      </c>
      <c r="C6" t="s">
        <v>786</v>
      </c>
      <c r="D6" t="s">
        <v>787</v>
      </c>
    </row>
    <row r="7" spans="1:4">
      <c r="A7" s="1062">
        <v>6</v>
      </c>
      <c r="B7" t="s">
        <v>788</v>
      </c>
      <c r="C7" t="s">
        <v>788</v>
      </c>
      <c r="D7" t="s">
        <v>789</v>
      </c>
    </row>
    <row r="8" spans="1:4">
      <c r="A8" s="1062">
        <v>7</v>
      </c>
      <c r="B8" t="s">
        <v>788</v>
      </c>
      <c r="C8" t="s">
        <v>790</v>
      </c>
      <c r="D8" t="s">
        <v>791</v>
      </c>
    </row>
    <row r="9" spans="1:4">
      <c r="A9" s="1062">
        <v>8</v>
      </c>
      <c r="B9" t="s">
        <v>788</v>
      </c>
      <c r="C9" t="s">
        <v>792</v>
      </c>
      <c r="D9" t="s">
        <v>793</v>
      </c>
    </row>
    <row r="10" spans="1:4">
      <c r="A10" s="1062">
        <v>9</v>
      </c>
      <c r="B10" t="s">
        <v>788</v>
      </c>
      <c r="C10" t="s">
        <v>794</v>
      </c>
      <c r="D10" t="s">
        <v>795</v>
      </c>
    </row>
    <row r="11" spans="1:4">
      <c r="A11" s="1062">
        <v>10</v>
      </c>
      <c r="B11" t="s">
        <v>788</v>
      </c>
      <c r="C11" t="s">
        <v>796</v>
      </c>
      <c r="D11" t="s">
        <v>797</v>
      </c>
    </row>
    <row r="12" spans="1:4">
      <c r="A12" s="1062">
        <v>11</v>
      </c>
      <c r="B12" t="s">
        <v>788</v>
      </c>
      <c r="C12" t="s">
        <v>798</v>
      </c>
      <c r="D12" t="s">
        <v>799</v>
      </c>
    </row>
    <row r="13" spans="1:4">
      <c r="A13" s="1062">
        <v>12</v>
      </c>
      <c r="B13" t="s">
        <v>788</v>
      </c>
      <c r="C13" t="s">
        <v>800</v>
      </c>
      <c r="D13" t="s">
        <v>801</v>
      </c>
    </row>
    <row r="14" spans="1:4">
      <c r="A14" s="1062">
        <v>13</v>
      </c>
      <c r="B14" t="s">
        <v>802</v>
      </c>
      <c r="C14" t="s">
        <v>802</v>
      </c>
      <c r="D14" t="s">
        <v>803</v>
      </c>
    </row>
    <row r="15" spans="1:4">
      <c r="A15" s="1062">
        <v>14</v>
      </c>
      <c r="B15" t="s">
        <v>802</v>
      </c>
      <c r="C15" t="s">
        <v>804</v>
      </c>
      <c r="D15" t="s">
        <v>805</v>
      </c>
    </row>
    <row r="16" spans="1:4">
      <c r="A16" s="1062">
        <v>15</v>
      </c>
      <c r="B16" t="s">
        <v>802</v>
      </c>
      <c r="C16" t="s">
        <v>806</v>
      </c>
      <c r="D16" t="s">
        <v>807</v>
      </c>
    </row>
    <row r="17" spans="1:4">
      <c r="A17" s="1062">
        <v>16</v>
      </c>
      <c r="B17" t="s">
        <v>802</v>
      </c>
      <c r="C17" t="s">
        <v>808</v>
      </c>
      <c r="D17" t="s">
        <v>809</v>
      </c>
    </row>
    <row r="18" spans="1:4">
      <c r="A18" s="1062">
        <v>17</v>
      </c>
      <c r="B18" t="s">
        <v>802</v>
      </c>
      <c r="C18" t="s">
        <v>810</v>
      </c>
      <c r="D18" t="s">
        <v>811</v>
      </c>
    </row>
    <row r="19" spans="1:4">
      <c r="A19" s="1062">
        <v>18</v>
      </c>
      <c r="B19" t="s">
        <v>802</v>
      </c>
      <c r="C19" t="s">
        <v>812</v>
      </c>
      <c r="D19" t="s">
        <v>813</v>
      </c>
    </row>
    <row r="20" spans="1:4">
      <c r="A20" s="1062">
        <v>19</v>
      </c>
      <c r="B20" t="s">
        <v>814</v>
      </c>
      <c r="C20" t="s">
        <v>814</v>
      </c>
      <c r="D20" t="s">
        <v>815</v>
      </c>
    </row>
    <row r="21" spans="1:4">
      <c r="A21" s="1062">
        <v>20</v>
      </c>
      <c r="B21" t="s">
        <v>816</v>
      </c>
      <c r="C21" t="s">
        <v>816</v>
      </c>
      <c r="D21" t="s">
        <v>817</v>
      </c>
    </row>
    <row r="22" spans="1:4">
      <c r="A22" s="1062">
        <v>21</v>
      </c>
      <c r="B22" t="s">
        <v>818</v>
      </c>
      <c r="C22" t="s">
        <v>818</v>
      </c>
      <c r="D22" t="s">
        <v>819</v>
      </c>
    </row>
    <row r="23" spans="1:4">
      <c r="A23" s="1062">
        <v>22</v>
      </c>
      <c r="B23" t="s">
        <v>820</v>
      </c>
      <c r="C23" t="s">
        <v>820</v>
      </c>
      <c r="D23" t="s">
        <v>821</v>
      </c>
    </row>
    <row r="24" spans="1:4">
      <c r="A24" s="1062">
        <v>23</v>
      </c>
      <c r="B24" t="s">
        <v>822</v>
      </c>
      <c r="C24" t="s">
        <v>822</v>
      </c>
      <c r="D24" t="s">
        <v>823</v>
      </c>
    </row>
    <row r="25" spans="1:4">
      <c r="A25" s="1062">
        <v>24</v>
      </c>
      <c r="B25" t="s">
        <v>824</v>
      </c>
      <c r="C25" t="s">
        <v>824</v>
      </c>
      <c r="D25" t="s">
        <v>825</v>
      </c>
    </row>
    <row r="26" spans="1:4">
      <c r="A26" s="1062">
        <v>25</v>
      </c>
      <c r="B26" t="s">
        <v>826</v>
      </c>
      <c r="C26" t="s">
        <v>828</v>
      </c>
      <c r="D26" t="s">
        <v>829</v>
      </c>
    </row>
    <row r="27" spans="1:4">
      <c r="A27" s="1062">
        <v>26</v>
      </c>
      <c r="B27" t="s">
        <v>826</v>
      </c>
      <c r="C27" t="s">
        <v>830</v>
      </c>
      <c r="D27" t="s">
        <v>831</v>
      </c>
    </row>
    <row r="28" spans="1:4">
      <c r="A28" s="1062">
        <v>27</v>
      </c>
      <c r="B28" t="s">
        <v>826</v>
      </c>
      <c r="C28" t="s">
        <v>826</v>
      </c>
      <c r="D28" t="s">
        <v>827</v>
      </c>
    </row>
    <row r="29" spans="1:4">
      <c r="A29" s="1062">
        <v>28</v>
      </c>
      <c r="B29" t="s">
        <v>826</v>
      </c>
      <c r="C29" t="s">
        <v>832</v>
      </c>
      <c r="D29" t="s">
        <v>833</v>
      </c>
    </row>
    <row r="30" spans="1:4">
      <c r="A30" s="1062">
        <v>29</v>
      </c>
      <c r="B30" t="s">
        <v>826</v>
      </c>
      <c r="C30" t="s">
        <v>834</v>
      </c>
      <c r="D30" t="s">
        <v>835</v>
      </c>
    </row>
    <row r="31" spans="1:4">
      <c r="A31" s="1062">
        <v>30</v>
      </c>
      <c r="B31" t="s">
        <v>826</v>
      </c>
      <c r="C31" t="s">
        <v>836</v>
      </c>
      <c r="D31" t="s">
        <v>837</v>
      </c>
    </row>
    <row r="32" spans="1:4">
      <c r="A32" s="1062">
        <v>31</v>
      </c>
      <c r="B32" t="s">
        <v>838</v>
      </c>
      <c r="C32" t="s">
        <v>840</v>
      </c>
      <c r="D32" t="s">
        <v>841</v>
      </c>
    </row>
    <row r="33" spans="1:4">
      <c r="A33" s="1062">
        <v>32</v>
      </c>
      <c r="B33" t="s">
        <v>838</v>
      </c>
      <c r="C33" t="s">
        <v>842</v>
      </c>
      <c r="D33" t="s">
        <v>843</v>
      </c>
    </row>
    <row r="34" spans="1:4">
      <c r="A34" s="1062">
        <v>33</v>
      </c>
      <c r="B34" t="s">
        <v>838</v>
      </c>
      <c r="C34" t="s">
        <v>844</v>
      </c>
      <c r="D34" t="s">
        <v>845</v>
      </c>
    </row>
    <row r="35" spans="1:4">
      <c r="A35" s="1062">
        <v>34</v>
      </c>
      <c r="B35" t="s">
        <v>838</v>
      </c>
      <c r="C35" t="s">
        <v>846</v>
      </c>
      <c r="D35" t="s">
        <v>847</v>
      </c>
    </row>
    <row r="36" spans="1:4">
      <c r="A36" s="1062">
        <v>35</v>
      </c>
      <c r="B36" t="s">
        <v>838</v>
      </c>
      <c r="C36" t="s">
        <v>838</v>
      </c>
      <c r="D36" t="s">
        <v>839</v>
      </c>
    </row>
    <row r="37" spans="1:4">
      <c r="A37" s="1062">
        <v>36</v>
      </c>
      <c r="B37" t="s">
        <v>838</v>
      </c>
      <c r="C37" t="s">
        <v>848</v>
      </c>
      <c r="D37" t="s">
        <v>849</v>
      </c>
    </row>
    <row r="38" spans="1:4">
      <c r="A38" s="1062">
        <v>37</v>
      </c>
      <c r="B38" t="s">
        <v>838</v>
      </c>
      <c r="C38" t="s">
        <v>850</v>
      </c>
      <c r="D38" t="s">
        <v>851</v>
      </c>
    </row>
    <row r="39" spans="1:4">
      <c r="A39" s="1062">
        <v>38</v>
      </c>
      <c r="B39" t="s">
        <v>838</v>
      </c>
      <c r="C39" t="s">
        <v>852</v>
      </c>
      <c r="D39" t="s">
        <v>853</v>
      </c>
    </row>
    <row r="40" spans="1:4">
      <c r="A40" s="1062">
        <v>39</v>
      </c>
      <c r="B40" t="s">
        <v>838</v>
      </c>
      <c r="C40" t="s">
        <v>854</v>
      </c>
      <c r="D40" t="s">
        <v>855</v>
      </c>
    </row>
    <row r="41" spans="1:4">
      <c r="A41" s="1062">
        <v>40</v>
      </c>
      <c r="B41" t="s">
        <v>838</v>
      </c>
      <c r="C41" t="s">
        <v>856</v>
      </c>
      <c r="D41" t="s">
        <v>857</v>
      </c>
    </row>
    <row r="42" spans="1:4">
      <c r="A42" s="1062">
        <v>41</v>
      </c>
      <c r="B42" t="s">
        <v>838</v>
      </c>
      <c r="C42" t="s">
        <v>858</v>
      </c>
      <c r="D42" t="s">
        <v>859</v>
      </c>
    </row>
    <row r="43" spans="1:4">
      <c r="A43" s="1062">
        <v>42</v>
      </c>
      <c r="B43" t="s">
        <v>838</v>
      </c>
      <c r="C43" t="s">
        <v>860</v>
      </c>
      <c r="D43" t="s">
        <v>861</v>
      </c>
    </row>
    <row r="44" spans="1:4">
      <c r="A44" s="1062">
        <v>43</v>
      </c>
      <c r="B44" t="s">
        <v>862</v>
      </c>
      <c r="C44" t="s">
        <v>864</v>
      </c>
      <c r="D44" t="s">
        <v>865</v>
      </c>
    </row>
    <row r="45" spans="1:4">
      <c r="A45" s="1062">
        <v>44</v>
      </c>
      <c r="B45" t="s">
        <v>862</v>
      </c>
      <c r="C45" t="s">
        <v>866</v>
      </c>
      <c r="D45" t="s">
        <v>867</v>
      </c>
    </row>
    <row r="46" spans="1:4">
      <c r="A46" s="1062">
        <v>45</v>
      </c>
      <c r="B46" t="s">
        <v>862</v>
      </c>
      <c r="C46" t="s">
        <v>862</v>
      </c>
      <c r="D46" t="s">
        <v>863</v>
      </c>
    </row>
    <row r="47" spans="1:4">
      <c r="A47" s="1062">
        <v>46</v>
      </c>
      <c r="B47" t="s">
        <v>862</v>
      </c>
      <c r="C47" t="s">
        <v>868</v>
      </c>
      <c r="D47" t="s">
        <v>869</v>
      </c>
    </row>
    <row r="48" spans="1:4">
      <c r="A48" s="1062">
        <v>47</v>
      </c>
      <c r="B48" t="s">
        <v>862</v>
      </c>
      <c r="C48" t="s">
        <v>870</v>
      </c>
      <c r="D48" t="s">
        <v>871</v>
      </c>
    </row>
    <row r="49" spans="1:4">
      <c r="A49" s="1062">
        <v>48</v>
      </c>
      <c r="B49" t="s">
        <v>862</v>
      </c>
      <c r="C49" t="s">
        <v>872</v>
      </c>
      <c r="D49" t="s">
        <v>873</v>
      </c>
    </row>
    <row r="50" spans="1:4">
      <c r="A50" s="1062">
        <v>49</v>
      </c>
      <c r="B50" t="s">
        <v>874</v>
      </c>
      <c r="C50" t="s">
        <v>876</v>
      </c>
      <c r="D50" t="s">
        <v>877</v>
      </c>
    </row>
    <row r="51" spans="1:4">
      <c r="A51" s="1062">
        <v>50</v>
      </c>
      <c r="B51" t="s">
        <v>874</v>
      </c>
      <c r="C51" t="s">
        <v>878</v>
      </c>
      <c r="D51" t="s">
        <v>879</v>
      </c>
    </row>
    <row r="52" spans="1:4">
      <c r="A52" s="1062">
        <v>51</v>
      </c>
      <c r="B52" t="s">
        <v>874</v>
      </c>
      <c r="C52" t="s">
        <v>874</v>
      </c>
      <c r="D52" t="s">
        <v>875</v>
      </c>
    </row>
    <row r="53" spans="1:4">
      <c r="A53" s="1062">
        <v>52</v>
      </c>
      <c r="B53" t="s">
        <v>874</v>
      </c>
      <c r="C53" t="s">
        <v>880</v>
      </c>
      <c r="D53" t="s">
        <v>881</v>
      </c>
    </row>
    <row r="54" spans="1:4">
      <c r="A54" s="1062">
        <v>53</v>
      </c>
      <c r="B54" t="s">
        <v>874</v>
      </c>
      <c r="C54" t="s">
        <v>882</v>
      </c>
      <c r="D54" t="s">
        <v>883</v>
      </c>
    </row>
    <row r="55" spans="1:4">
      <c r="A55" s="1062">
        <v>54</v>
      </c>
      <c r="B55" t="s">
        <v>874</v>
      </c>
      <c r="C55" t="s">
        <v>884</v>
      </c>
      <c r="D55" t="s">
        <v>885</v>
      </c>
    </row>
    <row r="56" spans="1:4">
      <c r="A56" s="1062">
        <v>55</v>
      </c>
      <c r="B56" t="s">
        <v>874</v>
      </c>
      <c r="C56" t="s">
        <v>886</v>
      </c>
      <c r="D56" t="s">
        <v>887</v>
      </c>
    </row>
    <row r="57" spans="1:4">
      <c r="A57" s="1062">
        <v>56</v>
      </c>
      <c r="B57" t="s">
        <v>874</v>
      </c>
      <c r="C57" t="s">
        <v>888</v>
      </c>
      <c r="D57" t="s">
        <v>889</v>
      </c>
    </row>
    <row r="58" spans="1:4">
      <c r="A58" s="1062">
        <v>57</v>
      </c>
      <c r="B58" t="s">
        <v>890</v>
      </c>
      <c r="C58" t="s">
        <v>890</v>
      </c>
      <c r="D58" t="s">
        <v>891</v>
      </c>
    </row>
    <row r="59" spans="1:4">
      <c r="A59" s="1062">
        <v>58</v>
      </c>
      <c r="B59" t="s">
        <v>890</v>
      </c>
      <c r="C59" t="s">
        <v>892</v>
      </c>
      <c r="D59" t="s">
        <v>893</v>
      </c>
    </row>
    <row r="60" spans="1:4">
      <c r="A60" s="1062">
        <v>59</v>
      </c>
      <c r="B60" t="s">
        <v>890</v>
      </c>
      <c r="C60" t="s">
        <v>894</v>
      </c>
      <c r="D60" t="s">
        <v>895</v>
      </c>
    </row>
    <row r="61" spans="1:4">
      <c r="A61" s="1062">
        <v>60</v>
      </c>
      <c r="B61" t="s">
        <v>890</v>
      </c>
      <c r="C61" t="s">
        <v>896</v>
      </c>
      <c r="D61" t="s">
        <v>897</v>
      </c>
    </row>
    <row r="62" spans="1:4">
      <c r="A62" s="1062">
        <v>61</v>
      </c>
      <c r="B62" t="s">
        <v>890</v>
      </c>
      <c r="C62" t="s">
        <v>794</v>
      </c>
      <c r="D62" t="s">
        <v>898</v>
      </c>
    </row>
    <row r="63" spans="1:4">
      <c r="A63" s="1062">
        <v>62</v>
      </c>
      <c r="B63" t="s">
        <v>890</v>
      </c>
      <c r="C63" t="s">
        <v>899</v>
      </c>
      <c r="D63" t="s">
        <v>900</v>
      </c>
    </row>
    <row r="64" spans="1:4">
      <c r="A64" s="1062">
        <v>63</v>
      </c>
      <c r="B64" t="s">
        <v>890</v>
      </c>
      <c r="C64" t="s">
        <v>901</v>
      </c>
      <c r="D64" t="s">
        <v>902</v>
      </c>
    </row>
    <row r="65" spans="1:4">
      <c r="A65" s="1062">
        <v>64</v>
      </c>
      <c r="B65" t="s">
        <v>903</v>
      </c>
      <c r="C65" t="s">
        <v>903</v>
      </c>
      <c r="D65" t="s">
        <v>904</v>
      </c>
    </row>
    <row r="66" spans="1:4">
      <c r="A66" s="1062">
        <v>65</v>
      </c>
      <c r="B66" t="s">
        <v>903</v>
      </c>
      <c r="C66" t="s">
        <v>905</v>
      </c>
      <c r="D66" t="s">
        <v>906</v>
      </c>
    </row>
    <row r="67" spans="1:4">
      <c r="A67" s="1062">
        <v>66</v>
      </c>
      <c r="B67" t="s">
        <v>903</v>
      </c>
      <c r="C67" t="s">
        <v>907</v>
      </c>
      <c r="D67" t="s">
        <v>908</v>
      </c>
    </row>
    <row r="68" spans="1:4">
      <c r="A68" s="1062">
        <v>67</v>
      </c>
      <c r="B68" t="s">
        <v>903</v>
      </c>
      <c r="C68" t="s">
        <v>909</v>
      </c>
      <c r="D68" t="s">
        <v>910</v>
      </c>
    </row>
    <row r="69" spans="1:4">
      <c r="A69" s="1062">
        <v>68</v>
      </c>
      <c r="B69" t="s">
        <v>903</v>
      </c>
      <c r="C69" t="s">
        <v>911</v>
      </c>
      <c r="D69" t="s">
        <v>912</v>
      </c>
    </row>
    <row r="70" spans="1:4">
      <c r="A70" s="1062">
        <v>69</v>
      </c>
      <c r="B70" t="s">
        <v>903</v>
      </c>
      <c r="C70" t="s">
        <v>913</v>
      </c>
      <c r="D70" t="s">
        <v>914</v>
      </c>
    </row>
    <row r="71" spans="1:4">
      <c r="A71" s="1062">
        <v>70</v>
      </c>
      <c r="B71" t="s">
        <v>915</v>
      </c>
      <c r="C71" t="s">
        <v>917</v>
      </c>
      <c r="D71" t="s">
        <v>918</v>
      </c>
    </row>
    <row r="72" spans="1:4">
      <c r="A72" s="1062">
        <v>71</v>
      </c>
      <c r="B72" t="s">
        <v>915</v>
      </c>
      <c r="C72" t="s">
        <v>915</v>
      </c>
      <c r="D72" t="s">
        <v>916</v>
      </c>
    </row>
    <row r="73" spans="1:4">
      <c r="A73" s="1062">
        <v>72</v>
      </c>
      <c r="B73" t="s">
        <v>915</v>
      </c>
      <c r="C73" t="s">
        <v>919</v>
      </c>
      <c r="D73" t="s">
        <v>920</v>
      </c>
    </row>
    <row r="74" spans="1:4">
      <c r="A74" s="1062">
        <v>73</v>
      </c>
      <c r="B74" t="s">
        <v>915</v>
      </c>
      <c r="C74" t="s">
        <v>921</v>
      </c>
      <c r="D74" t="s">
        <v>922</v>
      </c>
    </row>
    <row r="75" spans="1:4">
      <c r="A75" s="1062">
        <v>74</v>
      </c>
      <c r="B75" t="s">
        <v>915</v>
      </c>
      <c r="C75" t="s">
        <v>923</v>
      </c>
      <c r="D75" t="s">
        <v>924</v>
      </c>
    </row>
    <row r="76" spans="1:4">
      <c r="A76" s="1062">
        <v>75</v>
      </c>
      <c r="B76" t="s">
        <v>915</v>
      </c>
      <c r="C76" t="s">
        <v>925</v>
      </c>
      <c r="D76" t="s">
        <v>926</v>
      </c>
    </row>
    <row r="77" spans="1:4">
      <c r="A77" s="1062">
        <v>76</v>
      </c>
      <c r="B77" t="s">
        <v>927</v>
      </c>
      <c r="C77" t="s">
        <v>929</v>
      </c>
      <c r="D77" t="s">
        <v>930</v>
      </c>
    </row>
    <row r="78" spans="1:4">
      <c r="A78" s="1062">
        <v>77</v>
      </c>
      <c r="B78" t="s">
        <v>927</v>
      </c>
      <c r="C78" t="s">
        <v>927</v>
      </c>
      <c r="D78" t="s">
        <v>928</v>
      </c>
    </row>
    <row r="79" spans="1:4">
      <c r="A79" s="1062">
        <v>78</v>
      </c>
      <c r="B79" t="s">
        <v>927</v>
      </c>
      <c r="C79" t="s">
        <v>931</v>
      </c>
      <c r="D79" t="s">
        <v>932</v>
      </c>
    </row>
    <row r="80" spans="1:4">
      <c r="A80" s="1062">
        <v>79</v>
      </c>
      <c r="B80" t="s">
        <v>927</v>
      </c>
      <c r="C80" t="s">
        <v>933</v>
      </c>
      <c r="D80" t="s">
        <v>934</v>
      </c>
    </row>
    <row r="81" spans="1:4">
      <c r="A81" s="1062">
        <v>80</v>
      </c>
      <c r="B81" t="s">
        <v>927</v>
      </c>
      <c r="C81" t="s">
        <v>935</v>
      </c>
      <c r="D81" t="s">
        <v>936</v>
      </c>
    </row>
    <row r="82" spans="1:4">
      <c r="A82" s="1062">
        <v>81</v>
      </c>
      <c r="B82" t="s">
        <v>937</v>
      </c>
      <c r="C82" t="s">
        <v>939</v>
      </c>
      <c r="D82" t="s">
        <v>940</v>
      </c>
    </row>
    <row r="83" spans="1:4">
      <c r="A83" s="1062">
        <v>82</v>
      </c>
      <c r="B83" t="s">
        <v>937</v>
      </c>
      <c r="C83" t="s">
        <v>937</v>
      </c>
      <c r="D83" t="s">
        <v>938</v>
      </c>
    </row>
    <row r="84" spans="1:4">
      <c r="A84" s="1062">
        <v>83</v>
      </c>
      <c r="B84" t="s">
        <v>937</v>
      </c>
      <c r="C84" t="s">
        <v>941</v>
      </c>
      <c r="D84" t="s">
        <v>942</v>
      </c>
    </row>
    <row r="85" spans="1:4">
      <c r="A85" s="1062">
        <v>84</v>
      </c>
      <c r="B85" t="s">
        <v>937</v>
      </c>
      <c r="C85" t="s">
        <v>943</v>
      </c>
      <c r="D85" t="s">
        <v>944</v>
      </c>
    </row>
    <row r="86" spans="1:4">
      <c r="A86" s="1062">
        <v>85</v>
      </c>
      <c r="B86" t="s">
        <v>945</v>
      </c>
      <c r="C86" t="s">
        <v>947</v>
      </c>
      <c r="D86" t="s">
        <v>948</v>
      </c>
    </row>
    <row r="87" spans="1:4">
      <c r="A87" s="1062">
        <v>86</v>
      </c>
      <c r="B87" t="s">
        <v>945</v>
      </c>
      <c r="C87" t="s">
        <v>949</v>
      </c>
      <c r="D87" t="s">
        <v>950</v>
      </c>
    </row>
    <row r="88" spans="1:4">
      <c r="A88" s="1062">
        <v>87</v>
      </c>
      <c r="B88" t="s">
        <v>945</v>
      </c>
      <c r="C88" t="s">
        <v>951</v>
      </c>
      <c r="D88" t="s">
        <v>952</v>
      </c>
    </row>
    <row r="89" spans="1:4">
      <c r="A89" s="1062">
        <v>88</v>
      </c>
      <c r="B89" t="s">
        <v>945</v>
      </c>
      <c r="C89" t="s">
        <v>945</v>
      </c>
      <c r="D89" t="s">
        <v>946</v>
      </c>
    </row>
    <row r="90" spans="1:4">
      <c r="A90" s="1062">
        <v>89</v>
      </c>
      <c r="B90" t="s">
        <v>945</v>
      </c>
      <c r="C90" t="s">
        <v>953</v>
      </c>
      <c r="D90" t="s">
        <v>954</v>
      </c>
    </row>
    <row r="91" spans="1:4">
      <c r="A91" s="1062">
        <v>90</v>
      </c>
      <c r="B91" t="s">
        <v>945</v>
      </c>
      <c r="C91" t="s">
        <v>955</v>
      </c>
      <c r="D91" t="s">
        <v>956</v>
      </c>
    </row>
    <row r="92" spans="1:4">
      <c r="A92" s="1062">
        <v>91</v>
      </c>
      <c r="B92" t="s">
        <v>957</v>
      </c>
      <c r="C92" t="s">
        <v>959</v>
      </c>
      <c r="D92" t="s">
        <v>960</v>
      </c>
    </row>
    <row r="93" spans="1:4">
      <c r="A93" s="1062">
        <v>92</v>
      </c>
      <c r="B93" t="s">
        <v>957</v>
      </c>
      <c r="C93" t="s">
        <v>961</v>
      </c>
      <c r="D93" t="s">
        <v>962</v>
      </c>
    </row>
    <row r="94" spans="1:4">
      <c r="A94" s="1062">
        <v>93</v>
      </c>
      <c r="B94" t="s">
        <v>957</v>
      </c>
      <c r="C94" t="s">
        <v>963</v>
      </c>
      <c r="D94" t="s">
        <v>964</v>
      </c>
    </row>
    <row r="95" spans="1:4">
      <c r="A95" s="1062">
        <v>94</v>
      </c>
      <c r="B95" t="s">
        <v>957</v>
      </c>
      <c r="C95" t="s">
        <v>957</v>
      </c>
      <c r="D95" t="s">
        <v>958</v>
      </c>
    </row>
    <row r="96" spans="1:4">
      <c r="A96" s="1062">
        <v>95</v>
      </c>
      <c r="B96" t="s">
        <v>957</v>
      </c>
      <c r="C96" t="s">
        <v>965</v>
      </c>
      <c r="D96" t="s">
        <v>966</v>
      </c>
    </row>
    <row r="97" spans="1:4">
      <c r="A97" s="1062">
        <v>96</v>
      </c>
      <c r="B97" t="s">
        <v>957</v>
      </c>
      <c r="C97" t="s">
        <v>967</v>
      </c>
      <c r="D97" t="s">
        <v>968</v>
      </c>
    </row>
    <row r="98" spans="1:4">
      <c r="A98" s="1062">
        <v>97</v>
      </c>
      <c r="B98" t="s">
        <v>969</v>
      </c>
      <c r="C98" t="s">
        <v>971</v>
      </c>
      <c r="D98" t="s">
        <v>972</v>
      </c>
    </row>
    <row r="99" spans="1:4">
      <c r="A99" s="1062">
        <v>98</v>
      </c>
      <c r="B99" t="s">
        <v>969</v>
      </c>
      <c r="C99" t="s">
        <v>973</v>
      </c>
      <c r="D99" t="s">
        <v>974</v>
      </c>
    </row>
    <row r="100" spans="1:4">
      <c r="A100" s="1062">
        <v>99</v>
      </c>
      <c r="B100" t="s">
        <v>969</v>
      </c>
      <c r="C100" t="s">
        <v>969</v>
      </c>
      <c r="D100" t="s">
        <v>970</v>
      </c>
    </row>
    <row r="101" spans="1:4">
      <c r="A101" s="1062">
        <v>100</v>
      </c>
      <c r="B101" t="s">
        <v>969</v>
      </c>
      <c r="C101" t="s">
        <v>975</v>
      </c>
      <c r="D101" t="s">
        <v>976</v>
      </c>
    </row>
    <row r="102" spans="1:4">
      <c r="A102" s="1062">
        <v>101</v>
      </c>
      <c r="B102" t="s">
        <v>969</v>
      </c>
      <c r="C102" t="s">
        <v>977</v>
      </c>
      <c r="D102" t="s">
        <v>978</v>
      </c>
    </row>
    <row r="103" spans="1:4">
      <c r="A103" s="1062">
        <v>102</v>
      </c>
      <c r="B103" t="s">
        <v>979</v>
      </c>
      <c r="C103" t="s">
        <v>981</v>
      </c>
      <c r="D103" t="s">
        <v>982</v>
      </c>
    </row>
    <row r="104" spans="1:4">
      <c r="A104" s="1062">
        <v>103</v>
      </c>
      <c r="B104" t="s">
        <v>979</v>
      </c>
      <c r="C104" t="s">
        <v>983</v>
      </c>
      <c r="D104" t="s">
        <v>984</v>
      </c>
    </row>
    <row r="105" spans="1:4">
      <c r="A105" s="1062">
        <v>104</v>
      </c>
      <c r="B105" t="s">
        <v>979</v>
      </c>
      <c r="C105" t="s">
        <v>985</v>
      </c>
      <c r="D105" t="s">
        <v>986</v>
      </c>
    </row>
    <row r="106" spans="1:4">
      <c r="A106" s="1062">
        <v>105</v>
      </c>
      <c r="B106" t="s">
        <v>979</v>
      </c>
      <c r="C106" t="s">
        <v>987</v>
      </c>
      <c r="D106" t="s">
        <v>988</v>
      </c>
    </row>
    <row r="107" spans="1:4">
      <c r="A107" s="1062">
        <v>106</v>
      </c>
      <c r="B107" t="s">
        <v>979</v>
      </c>
      <c r="C107" t="s">
        <v>979</v>
      </c>
      <c r="D107" t="s">
        <v>980</v>
      </c>
    </row>
    <row r="108" spans="1:4">
      <c r="A108" s="1062">
        <v>107</v>
      </c>
      <c r="B108" t="s">
        <v>979</v>
      </c>
      <c r="C108" t="s">
        <v>989</v>
      </c>
      <c r="D108" t="s">
        <v>990</v>
      </c>
    </row>
    <row r="109" spans="1:4">
      <c r="A109" s="1062">
        <v>108</v>
      </c>
      <c r="B109" t="s">
        <v>979</v>
      </c>
      <c r="C109" t="s">
        <v>991</v>
      </c>
      <c r="D109" t="s">
        <v>992</v>
      </c>
    </row>
    <row r="110" spans="1:4">
      <c r="A110" s="1062">
        <v>109</v>
      </c>
      <c r="B110" t="s">
        <v>993</v>
      </c>
      <c r="C110" t="s">
        <v>995</v>
      </c>
      <c r="D110" t="s">
        <v>996</v>
      </c>
    </row>
    <row r="111" spans="1:4">
      <c r="A111" s="1062">
        <v>110</v>
      </c>
      <c r="B111" t="s">
        <v>993</v>
      </c>
      <c r="C111" t="s">
        <v>997</v>
      </c>
      <c r="D111" t="s">
        <v>998</v>
      </c>
    </row>
    <row r="112" spans="1:4">
      <c r="A112" s="1062">
        <v>111</v>
      </c>
      <c r="B112" t="s">
        <v>993</v>
      </c>
      <c r="C112" t="s">
        <v>999</v>
      </c>
      <c r="D112" t="s">
        <v>1000</v>
      </c>
    </row>
    <row r="113" spans="1:4">
      <c r="A113" s="1062">
        <v>112</v>
      </c>
      <c r="B113" t="s">
        <v>993</v>
      </c>
      <c r="C113" t="s">
        <v>1001</v>
      </c>
      <c r="D113" t="s">
        <v>1002</v>
      </c>
    </row>
    <row r="114" spans="1:4">
      <c r="A114" s="1062">
        <v>113</v>
      </c>
      <c r="B114" t="s">
        <v>993</v>
      </c>
      <c r="C114" t="s">
        <v>1003</v>
      </c>
      <c r="D114" t="s">
        <v>1004</v>
      </c>
    </row>
    <row r="115" spans="1:4">
      <c r="A115" s="1062">
        <v>114</v>
      </c>
      <c r="B115" t="s">
        <v>993</v>
      </c>
      <c r="C115" t="s">
        <v>1005</v>
      </c>
      <c r="D115" t="s">
        <v>1006</v>
      </c>
    </row>
    <row r="116" spans="1:4">
      <c r="A116" s="1062">
        <v>115</v>
      </c>
      <c r="B116" t="s">
        <v>993</v>
      </c>
      <c r="C116" t="s">
        <v>993</v>
      </c>
      <c r="D116" t="s">
        <v>994</v>
      </c>
    </row>
    <row r="117" spans="1:4">
      <c r="A117" s="1062">
        <v>116</v>
      </c>
      <c r="B117" t="s">
        <v>1007</v>
      </c>
      <c r="C117" t="s">
        <v>1009</v>
      </c>
      <c r="D117" t="s">
        <v>1010</v>
      </c>
    </row>
    <row r="118" spans="1:4">
      <c r="A118" s="1062">
        <v>117</v>
      </c>
      <c r="B118" t="s">
        <v>1007</v>
      </c>
      <c r="C118" t="s">
        <v>1011</v>
      </c>
      <c r="D118" t="s">
        <v>1012</v>
      </c>
    </row>
    <row r="119" spans="1:4">
      <c r="A119" s="1062">
        <v>118</v>
      </c>
      <c r="B119" t="s">
        <v>1007</v>
      </c>
      <c r="C119" t="s">
        <v>1013</v>
      </c>
      <c r="D119" t="s">
        <v>1014</v>
      </c>
    </row>
    <row r="120" spans="1:4">
      <c r="A120" s="1062">
        <v>119</v>
      </c>
      <c r="B120" t="s">
        <v>1007</v>
      </c>
      <c r="C120" t="s">
        <v>1007</v>
      </c>
      <c r="D120" t="s">
        <v>1008</v>
      </c>
    </row>
    <row r="121" spans="1:4">
      <c r="A121" s="1062">
        <v>120</v>
      </c>
      <c r="B121" t="s">
        <v>1007</v>
      </c>
      <c r="C121" t="s">
        <v>1015</v>
      </c>
      <c r="D121" t="s">
        <v>1016</v>
      </c>
    </row>
    <row r="122" spans="1:4">
      <c r="A122" s="1062">
        <v>121</v>
      </c>
      <c r="B122" t="s">
        <v>1007</v>
      </c>
      <c r="C122" t="s">
        <v>1017</v>
      </c>
      <c r="D122" t="s">
        <v>1018</v>
      </c>
    </row>
    <row r="123" spans="1:4">
      <c r="A123" s="1062">
        <v>122</v>
      </c>
      <c r="B123" t="s">
        <v>1007</v>
      </c>
      <c r="C123" t="s">
        <v>1019</v>
      </c>
      <c r="D123" t="s">
        <v>1020</v>
      </c>
    </row>
    <row r="124" spans="1:4">
      <c r="A124" s="1062">
        <v>123</v>
      </c>
      <c r="B124" t="s">
        <v>1021</v>
      </c>
      <c r="C124" t="s">
        <v>1023</v>
      </c>
      <c r="D124" t="s">
        <v>1024</v>
      </c>
    </row>
    <row r="125" spans="1:4">
      <c r="A125" s="1062">
        <v>124</v>
      </c>
      <c r="B125" t="s">
        <v>1021</v>
      </c>
      <c r="C125" t="s">
        <v>1025</v>
      </c>
      <c r="D125" t="s">
        <v>1026</v>
      </c>
    </row>
    <row r="126" spans="1:4">
      <c r="A126" s="1062">
        <v>125</v>
      </c>
      <c r="B126" t="s">
        <v>1021</v>
      </c>
      <c r="C126" t="s">
        <v>1027</v>
      </c>
      <c r="D126" t="s">
        <v>1028</v>
      </c>
    </row>
    <row r="127" spans="1:4">
      <c r="A127" s="1062">
        <v>126</v>
      </c>
      <c r="B127" t="s">
        <v>1021</v>
      </c>
      <c r="C127" t="s">
        <v>1029</v>
      </c>
      <c r="D127" t="s">
        <v>1030</v>
      </c>
    </row>
    <row r="128" spans="1:4">
      <c r="A128" s="1062">
        <v>127</v>
      </c>
      <c r="B128" t="s">
        <v>1021</v>
      </c>
      <c r="C128" t="s">
        <v>1031</v>
      </c>
      <c r="D128" t="s">
        <v>1032</v>
      </c>
    </row>
    <row r="129" spans="1:4">
      <c r="A129" s="1062">
        <v>128</v>
      </c>
      <c r="B129" t="s">
        <v>1021</v>
      </c>
      <c r="C129" t="s">
        <v>1033</v>
      </c>
      <c r="D129" t="s">
        <v>1034</v>
      </c>
    </row>
    <row r="130" spans="1:4">
      <c r="A130" s="1062">
        <v>129</v>
      </c>
      <c r="B130" t="s">
        <v>1021</v>
      </c>
      <c r="C130" t="s">
        <v>1035</v>
      </c>
      <c r="D130" t="s">
        <v>1036</v>
      </c>
    </row>
    <row r="131" spans="1:4">
      <c r="A131" s="1062">
        <v>130</v>
      </c>
      <c r="B131" t="s">
        <v>1021</v>
      </c>
      <c r="C131" t="s">
        <v>1037</v>
      </c>
      <c r="D131" t="s">
        <v>1038</v>
      </c>
    </row>
    <row r="132" spans="1:4">
      <c r="A132" s="1062">
        <v>131</v>
      </c>
      <c r="B132" t="s">
        <v>1021</v>
      </c>
      <c r="C132" t="s">
        <v>1021</v>
      </c>
      <c r="D132" t="s">
        <v>1022</v>
      </c>
    </row>
    <row r="133" spans="1:4">
      <c r="A133" s="1062">
        <v>132</v>
      </c>
      <c r="B133" t="s">
        <v>1039</v>
      </c>
      <c r="C133" t="s">
        <v>1041</v>
      </c>
      <c r="D133" t="s">
        <v>1042</v>
      </c>
    </row>
    <row r="134" spans="1:4">
      <c r="A134" s="1062">
        <v>133</v>
      </c>
      <c r="B134" t="s">
        <v>1039</v>
      </c>
      <c r="C134" t="s">
        <v>1043</v>
      </c>
      <c r="D134" t="s">
        <v>1044</v>
      </c>
    </row>
    <row r="135" spans="1:4">
      <c r="A135" s="1062">
        <v>134</v>
      </c>
      <c r="B135" t="s">
        <v>1039</v>
      </c>
      <c r="C135" t="s">
        <v>1045</v>
      </c>
      <c r="D135" t="s">
        <v>1046</v>
      </c>
    </row>
    <row r="136" spans="1:4">
      <c r="A136" s="1062">
        <v>135</v>
      </c>
      <c r="B136" t="s">
        <v>1039</v>
      </c>
      <c r="C136" t="s">
        <v>1047</v>
      </c>
      <c r="D136" t="s">
        <v>1048</v>
      </c>
    </row>
    <row r="137" spans="1:4">
      <c r="A137" s="1062">
        <v>136</v>
      </c>
      <c r="B137" t="s">
        <v>1039</v>
      </c>
      <c r="C137" t="s">
        <v>1049</v>
      </c>
      <c r="D137" t="s">
        <v>1050</v>
      </c>
    </row>
    <row r="138" spans="1:4">
      <c r="A138" s="1062">
        <v>137</v>
      </c>
      <c r="B138" t="s">
        <v>1039</v>
      </c>
      <c r="C138" t="s">
        <v>1039</v>
      </c>
      <c r="D138" t="s">
        <v>1040</v>
      </c>
    </row>
    <row r="139" spans="1:4">
      <c r="A139" s="1062">
        <v>138</v>
      </c>
      <c r="B139" t="s">
        <v>1039</v>
      </c>
      <c r="C139" t="s">
        <v>1051</v>
      </c>
      <c r="D139" t="s">
        <v>1052</v>
      </c>
    </row>
    <row r="140" spans="1:4">
      <c r="A140" s="1062">
        <v>139</v>
      </c>
      <c r="B140" t="s">
        <v>1053</v>
      </c>
      <c r="C140" t="s">
        <v>1055</v>
      </c>
      <c r="D140" t="s">
        <v>1056</v>
      </c>
    </row>
    <row r="141" spans="1:4">
      <c r="A141" s="1062">
        <v>140</v>
      </c>
      <c r="B141" t="s">
        <v>1053</v>
      </c>
      <c r="C141" t="s">
        <v>1057</v>
      </c>
      <c r="D141" t="s">
        <v>1058</v>
      </c>
    </row>
    <row r="142" spans="1:4">
      <c r="A142" s="1062">
        <v>141</v>
      </c>
      <c r="B142" t="s">
        <v>1053</v>
      </c>
      <c r="C142" t="s">
        <v>1059</v>
      </c>
      <c r="D142" t="s">
        <v>1060</v>
      </c>
    </row>
    <row r="143" spans="1:4">
      <c r="A143" s="1062">
        <v>142</v>
      </c>
      <c r="B143" t="s">
        <v>1053</v>
      </c>
      <c r="C143" t="s">
        <v>1053</v>
      </c>
      <c r="D143" t="s">
        <v>1054</v>
      </c>
    </row>
    <row r="144" spans="1:4">
      <c r="A144" s="1062">
        <v>143</v>
      </c>
      <c r="B144" t="s">
        <v>1053</v>
      </c>
      <c r="C144" t="s">
        <v>1061</v>
      </c>
      <c r="D144" t="s">
        <v>1062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25" defaultRowHeight="11.4"/>
  <cols>
    <col min="1" max="1" width="3.75" style="43" customWidth="1"/>
    <col min="2" max="2" width="90.75" style="43" customWidth="1"/>
    <col min="3" max="16384" width="9.125" style="43"/>
  </cols>
  <sheetData>
    <row r="1" spans="2:4">
      <c r="B1" s="51" t="s">
        <v>60</v>
      </c>
    </row>
    <row r="2" spans="2:4" ht="91.2">
      <c r="B2" s="53" t="s">
        <v>503</v>
      </c>
    </row>
    <row r="3" spans="2:4" ht="68.400000000000006">
      <c r="B3" s="53" t="s">
        <v>391</v>
      </c>
    </row>
    <row r="4" spans="2:4" ht="34.200000000000003">
      <c r="B4" s="53" t="s">
        <v>605</v>
      </c>
    </row>
    <row r="5" spans="2:4">
      <c r="B5" s="53" t="s">
        <v>223</v>
      </c>
    </row>
    <row r="6" spans="2:4" ht="22.8">
      <c r="B6" s="53" t="s">
        <v>267</v>
      </c>
    </row>
    <row r="7" spans="2:4" ht="22.8">
      <c r="B7" s="53" t="s">
        <v>268</v>
      </c>
    </row>
    <row r="8" spans="2:4" ht="22.8">
      <c r="B8" s="53" t="s">
        <v>269</v>
      </c>
    </row>
    <row r="9" spans="2:4" ht="22.8">
      <c r="B9" s="53" t="s">
        <v>504</v>
      </c>
    </row>
    <row r="10" spans="2:4" ht="57">
      <c r="B10" s="53" t="s">
        <v>768</v>
      </c>
    </row>
    <row r="11" spans="2:4" ht="26.4">
      <c r="B11" s="222" t="s">
        <v>389</v>
      </c>
    </row>
    <row r="12" spans="2:4">
      <c r="B12" s="51" t="s">
        <v>182</v>
      </c>
    </row>
    <row r="13" spans="2:4" ht="34.200000000000003">
      <c r="B13" s="53" t="s">
        <v>198</v>
      </c>
    </row>
    <row r="14" spans="2:4" ht="68.400000000000006">
      <c r="B14" s="53" t="s">
        <v>251</v>
      </c>
    </row>
    <row r="15" spans="2:4" ht="22.8">
      <c r="B15" s="53" t="s">
        <v>231</v>
      </c>
    </row>
    <row r="16" spans="2:4">
      <c r="B16" s="51" t="s">
        <v>207</v>
      </c>
      <c r="D16" s="93"/>
    </row>
    <row r="17" spans="1:2" ht="34.200000000000003">
      <c r="B17" s="53" t="s">
        <v>265</v>
      </c>
    </row>
    <row r="18" spans="1:2" ht="34.200000000000003">
      <c r="B18" s="53" t="s">
        <v>266</v>
      </c>
    </row>
    <row r="19" spans="1:2">
      <c r="B19" s="53" t="s">
        <v>252</v>
      </c>
    </row>
    <row r="20" spans="1:2" ht="34.200000000000003">
      <c r="B20" s="53" t="s">
        <v>293</v>
      </c>
    </row>
    <row r="21" spans="1:2">
      <c r="B21" s="51" t="s">
        <v>220</v>
      </c>
    </row>
    <row r="22" spans="1:2">
      <c r="B22" s="53" t="s">
        <v>222</v>
      </c>
    </row>
    <row r="24" spans="1:2" ht="22.8">
      <c r="B24" s="224" t="s">
        <v>372</v>
      </c>
    </row>
    <row r="26" spans="1:2">
      <c r="B26" s="51" t="s">
        <v>333</v>
      </c>
    </row>
    <row r="27" spans="1:2" ht="22.8">
      <c r="B27" s="223" t="s">
        <v>476</v>
      </c>
    </row>
    <row r="28" spans="1:2" ht="57">
      <c r="B28" s="223" t="s">
        <v>475</v>
      </c>
    </row>
    <row r="29" spans="1:2">
      <c r="B29" s="311" t="s">
        <v>390</v>
      </c>
    </row>
    <row r="30" spans="1:2" ht="22.8">
      <c r="B30" s="223" t="s">
        <v>604</v>
      </c>
    </row>
    <row r="32" spans="1:2">
      <c r="A32" s="281"/>
      <c r="B32" s="282" t="s">
        <v>434</v>
      </c>
    </row>
    <row r="33" spans="1:2" ht="14.4">
      <c r="A33" s="283">
        <v>1</v>
      </c>
      <c r="B33" s="284" t="s">
        <v>435</v>
      </c>
    </row>
    <row r="34" spans="1:2" ht="14.4">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ColWidth="9.125" defaultRowHeight="11.4"/>
  <cols>
    <col min="1" max="2" width="3.75" style="210" hidden="1" customWidth="1"/>
    <col min="3" max="3" width="3.75" style="102" bestFit="1" customWidth="1"/>
    <col min="4" max="4" width="6.125" style="102" customWidth="1"/>
    <col min="5" max="5" width="50.75" style="102" customWidth="1"/>
    <col min="6" max="6" width="33.875" style="102" customWidth="1"/>
    <col min="7" max="7" width="8.625" style="102" customWidth="1"/>
    <col min="8" max="8" width="3.75" style="102" customWidth="1"/>
    <col min="9" max="9" width="5.375" style="102" customWidth="1"/>
    <col min="10" max="10" width="47.875" style="102" customWidth="1"/>
    <col min="11" max="12" width="3.75" style="102" customWidth="1"/>
    <col min="13" max="13" width="5.75" style="102" customWidth="1"/>
    <col min="14" max="14" width="28.125" style="102" customWidth="1"/>
    <col min="15" max="16" width="3.75" style="102" customWidth="1"/>
    <col min="17" max="17" width="5.75" style="102" customWidth="1"/>
    <col min="18" max="18" width="34.375" style="102" customWidth="1"/>
    <col min="19" max="20" width="3.75" style="535" customWidth="1"/>
    <col min="21" max="21" width="5.75" style="535" customWidth="1"/>
    <col min="22" max="22" width="34.375" style="535" customWidth="1"/>
    <col min="23" max="23" width="30.75" style="102" customWidth="1"/>
    <col min="24" max="24" width="3.75" style="102" customWidth="1"/>
    <col min="25" max="16384" width="9.1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5" t="s">
        <v>713</v>
      </c>
      <c r="E5" s="1156"/>
      <c r="F5" s="1156"/>
      <c r="G5" s="1156"/>
      <c r="H5" s="1156"/>
      <c r="I5" s="1156"/>
      <c r="J5" s="1157"/>
      <c r="K5" s="437"/>
      <c r="L5" s="176"/>
      <c r="M5" s="176"/>
      <c r="N5" s="176"/>
      <c r="O5" s="176"/>
      <c r="P5" s="176"/>
      <c r="Q5" s="176"/>
      <c r="R5" s="176"/>
      <c r="S5" s="569"/>
      <c r="T5" s="569"/>
      <c r="U5" s="569"/>
      <c r="V5" s="569"/>
      <c r="W5" s="176"/>
    </row>
    <row r="6" spans="1:24" s="470" customFormat="1" ht="3" customHeight="1">
      <c r="A6" s="312"/>
      <c r="B6" s="312"/>
      <c r="D6" s="1180"/>
      <c r="E6" s="1181"/>
      <c r="F6" s="1181"/>
      <c r="G6" s="1181"/>
      <c r="H6" s="1181"/>
      <c r="I6" s="1181"/>
      <c r="J6" s="1182"/>
      <c r="S6" s="647"/>
      <c r="T6" s="647"/>
      <c r="U6" s="647"/>
      <c r="V6" s="647"/>
    </row>
    <row r="7" spans="1:24" s="470" customFormat="1" ht="5.25" hidden="1" customHeight="1">
      <c r="A7" s="312"/>
      <c r="B7" s="312"/>
      <c r="E7" s="1183"/>
      <c r="F7" s="1183"/>
      <c r="G7" s="1171"/>
      <c r="H7" s="1171"/>
      <c r="I7" s="1171"/>
      <c r="J7" s="1171"/>
      <c r="S7" s="647"/>
      <c r="T7" s="647"/>
      <c r="U7" s="647"/>
      <c r="V7" s="647"/>
    </row>
    <row r="8" spans="1:24" s="470" customFormat="1" ht="5.25" hidden="1" customHeight="1">
      <c r="A8" s="312"/>
      <c r="B8" s="312"/>
      <c r="E8" s="1183"/>
      <c r="F8" s="1183"/>
      <c r="G8" s="1171"/>
      <c r="H8" s="1171"/>
      <c r="I8" s="1171"/>
      <c r="J8" s="1171"/>
      <c r="S8" s="647"/>
      <c r="T8" s="647"/>
      <c r="U8" s="647"/>
      <c r="V8" s="647"/>
    </row>
    <row r="9" spans="1:24" s="470" customFormat="1" ht="5.25" hidden="1" customHeight="1">
      <c r="A9" s="312"/>
      <c r="B9" s="312"/>
      <c r="E9" s="1183"/>
      <c r="F9" s="1183"/>
      <c r="G9" s="1171"/>
      <c r="H9" s="1171"/>
      <c r="I9" s="1171"/>
      <c r="J9" s="1171"/>
      <c r="S9" s="647"/>
      <c r="T9" s="647"/>
      <c r="U9" s="647"/>
      <c r="V9" s="647"/>
    </row>
    <row r="10" spans="1:24" s="647" customFormat="1" ht="4.2" hidden="1">
      <c r="A10" s="312"/>
      <c r="B10" s="312"/>
      <c r="E10" s="1184"/>
      <c r="F10" s="1184"/>
      <c r="G10" s="842"/>
      <c r="H10" s="466"/>
      <c r="I10" s="795"/>
      <c r="J10" s="795"/>
    </row>
    <row r="11" spans="1:24" s="159" customFormat="1" ht="18.75" hidden="1" customHeight="1">
      <c r="A11" s="312"/>
      <c r="B11" s="312"/>
      <c r="D11" s="152"/>
      <c r="E11" s="1185" t="s">
        <v>720</v>
      </c>
      <c r="F11" s="1185"/>
      <c r="G11" s="1124" t="s">
        <v>85</v>
      </c>
      <c r="H11" s="468"/>
      <c r="I11" s="166"/>
      <c r="J11" s="152"/>
      <c r="K11" s="153"/>
      <c r="L11" s="152"/>
      <c r="M11" s="152"/>
      <c r="N11" s="153"/>
      <c r="O11" s="153"/>
      <c r="P11" s="152"/>
      <c r="Q11" s="152"/>
      <c r="R11" s="153"/>
      <c r="S11" s="555"/>
      <c r="T11" s="554"/>
      <c r="U11" s="554"/>
      <c r="V11" s="555"/>
    </row>
    <row r="12" spans="1:24" s="470" customFormat="1" ht="18.600000000000001" hidden="1">
      <c r="A12" s="312"/>
      <c r="B12" s="312"/>
      <c r="E12" s="1185" t="s">
        <v>721</v>
      </c>
      <c r="F12" s="1185"/>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2" t="s">
        <v>92</v>
      </c>
      <c r="E17" s="1172" t="s">
        <v>297</v>
      </c>
      <c r="F17" s="1172" t="s">
        <v>80</v>
      </c>
      <c r="G17" s="1172" t="s">
        <v>439</v>
      </c>
      <c r="H17" s="1172" t="s">
        <v>92</v>
      </c>
      <c r="I17" s="1172"/>
      <c r="J17" s="1172" t="s">
        <v>20</v>
      </c>
      <c r="K17" s="1174" t="s">
        <v>479</v>
      </c>
      <c r="L17" s="1174"/>
      <c r="M17" s="1174"/>
      <c r="N17" s="1174"/>
      <c r="O17" s="1174" t="s">
        <v>711</v>
      </c>
      <c r="P17" s="1174"/>
      <c r="Q17" s="1174"/>
      <c r="R17" s="1174"/>
      <c r="S17" s="1174" t="s">
        <v>712</v>
      </c>
      <c r="T17" s="1174"/>
      <c r="U17" s="1174"/>
      <c r="V17" s="1174"/>
      <c r="W17" s="1172" t="s">
        <v>244</v>
      </c>
    </row>
    <row r="18" spans="1:24" ht="30.75" customHeight="1">
      <c r="D18" s="1172"/>
      <c r="E18" s="1172"/>
      <c r="F18" s="1172"/>
      <c r="G18" s="1172"/>
      <c r="H18" s="1172"/>
      <c r="I18" s="1172"/>
      <c r="J18" s="1172"/>
      <c r="K18" s="115" t="s">
        <v>300</v>
      </c>
      <c r="L18" s="1172" t="s">
        <v>92</v>
      </c>
      <c r="M18" s="1172"/>
      <c r="N18" s="115" t="s">
        <v>230</v>
      </c>
      <c r="O18" s="115" t="s">
        <v>300</v>
      </c>
      <c r="P18" s="1172" t="s">
        <v>92</v>
      </c>
      <c r="Q18" s="1172"/>
      <c r="R18" s="115" t="s">
        <v>230</v>
      </c>
      <c r="S18" s="542" t="s">
        <v>300</v>
      </c>
      <c r="T18" s="1172" t="s">
        <v>92</v>
      </c>
      <c r="U18" s="1172"/>
      <c r="V18" s="542" t="s">
        <v>400</v>
      </c>
      <c r="W18" s="1172"/>
    </row>
    <row r="19" spans="1:24" s="406" customFormat="1" ht="12" customHeight="1">
      <c r="A19" s="405"/>
      <c r="B19" s="405"/>
      <c r="D19" s="42" t="s">
        <v>93</v>
      </c>
      <c r="E19" s="42" t="s">
        <v>49</v>
      </c>
      <c r="F19" s="42" t="s">
        <v>50</v>
      </c>
      <c r="G19" s="42" t="s">
        <v>51</v>
      </c>
      <c r="H19" s="1173" t="s">
        <v>68</v>
      </c>
      <c r="I19" s="1173"/>
      <c r="J19" s="42" t="s">
        <v>69</v>
      </c>
      <c r="K19" s="42" t="s">
        <v>183</v>
      </c>
      <c r="L19" s="1173" t="s">
        <v>184</v>
      </c>
      <c r="M19" s="1173"/>
      <c r="N19" s="42" t="s">
        <v>208</v>
      </c>
      <c r="O19" s="42" t="s">
        <v>209</v>
      </c>
      <c r="P19" s="1173" t="s">
        <v>210</v>
      </c>
      <c r="Q19" s="1173"/>
      <c r="R19" s="42" t="s">
        <v>211</v>
      </c>
      <c r="S19" s="527" t="s">
        <v>210</v>
      </c>
      <c r="T19" s="1173" t="s">
        <v>211</v>
      </c>
      <c r="U19" s="1173"/>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6.95" customHeight="1">
      <c r="A21" s="750">
        <v>13</v>
      </c>
      <c r="C21" s="310"/>
      <c r="D21" s="1175">
        <v>1</v>
      </c>
      <c r="E21" s="1186" t="s">
        <v>772</v>
      </c>
      <c r="F21" s="1187" t="s">
        <v>1065</v>
      </c>
      <c r="G21" s="1190" t="s">
        <v>85</v>
      </c>
      <c r="H21" s="1175"/>
      <c r="I21" s="1175">
        <v>1</v>
      </c>
      <c r="J21" s="1177"/>
      <c r="K21" s="1194" t="s">
        <v>85</v>
      </c>
      <c r="L21" s="1192"/>
      <c r="M21" s="1192" t="s">
        <v>93</v>
      </c>
      <c r="N21" s="1195"/>
      <c r="O21" s="1194" t="s">
        <v>85</v>
      </c>
      <c r="P21" s="1192"/>
      <c r="Q21" s="1192" t="s">
        <v>93</v>
      </c>
      <c r="R21" s="1193"/>
      <c r="S21" s="1194" t="s">
        <v>85</v>
      </c>
      <c r="T21" s="1089"/>
      <c r="U21" s="1089" t="s">
        <v>93</v>
      </c>
      <c r="V21" s="1125"/>
      <c r="W21" s="308"/>
    </row>
    <row r="22" spans="1:24" s="1103" customFormat="1" ht="16.95" customHeight="1">
      <c r="A22" s="750"/>
      <c r="C22" s="749"/>
      <c r="D22" s="1175"/>
      <c r="E22" s="1186"/>
      <c r="F22" s="1188"/>
      <c r="G22" s="1190"/>
      <c r="H22" s="1175"/>
      <c r="I22" s="1175"/>
      <c r="J22" s="1177"/>
      <c r="K22" s="1194"/>
      <c r="L22" s="1192"/>
      <c r="M22" s="1192"/>
      <c r="N22" s="1195"/>
      <c r="O22" s="1194"/>
      <c r="P22" s="1192"/>
      <c r="Q22" s="1192"/>
      <c r="R22" s="1193"/>
      <c r="S22" s="1194"/>
      <c r="T22" s="1091"/>
      <c r="U22" s="746"/>
      <c r="V22" s="747"/>
      <c r="W22" s="748"/>
    </row>
    <row r="23" spans="1:24" s="1103" customFormat="1" ht="16.95" customHeight="1">
      <c r="A23" s="750"/>
      <c r="C23" s="749"/>
      <c r="D23" s="1176"/>
      <c r="E23" s="1178"/>
      <c r="F23" s="1188"/>
      <c r="G23" s="1191"/>
      <c r="H23" s="1176"/>
      <c r="I23" s="1176"/>
      <c r="J23" s="1178"/>
      <c r="K23" s="1191"/>
      <c r="L23" s="1176"/>
      <c r="M23" s="1176"/>
      <c r="N23" s="1193"/>
      <c r="O23" s="1191"/>
      <c r="P23" s="1115"/>
      <c r="Q23" s="746"/>
      <c r="R23" s="747"/>
      <c r="S23" s="743"/>
      <c r="T23" s="743"/>
      <c r="U23" s="743"/>
      <c r="V23" s="743"/>
      <c r="W23" s="748"/>
    </row>
    <row r="24" spans="1:24" s="1103" customFormat="1" ht="16.95" customHeight="1">
      <c r="A24" s="750"/>
      <c r="C24" s="749"/>
      <c r="D24" s="1176"/>
      <c r="E24" s="1178"/>
      <c r="F24" s="1188"/>
      <c r="G24" s="1191"/>
      <c r="H24" s="1176"/>
      <c r="I24" s="1176"/>
      <c r="J24" s="1178"/>
      <c r="K24" s="1191"/>
      <c r="L24" s="746"/>
      <c r="M24" s="747"/>
      <c r="N24" s="747"/>
      <c r="O24" s="747"/>
      <c r="P24" s="747"/>
      <c r="Q24" s="747"/>
      <c r="R24" s="747"/>
      <c r="S24" s="743"/>
      <c r="T24" s="743"/>
      <c r="U24" s="743"/>
      <c r="V24" s="743"/>
      <c r="W24" s="748"/>
    </row>
    <row r="25" spans="1:24" s="1103" customFormat="1" ht="15" customHeight="1">
      <c r="A25" s="750"/>
      <c r="C25" s="749"/>
      <c r="D25" s="1176"/>
      <c r="E25" s="1178"/>
      <c r="F25" s="1189"/>
      <c r="G25" s="1191"/>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 customHeight="1"/>
    <row r="30" spans="1:24" ht="23.25" customHeight="1"/>
    <row r="31" spans="1:24" ht="3" customHeight="1"/>
    <row r="32" spans="1:24" ht="17.100000000000001" customHeight="1">
      <c r="E32" s="1168" t="s">
        <v>737</v>
      </c>
      <c r="F32" s="1168"/>
      <c r="G32" s="1168"/>
      <c r="H32" s="1168"/>
      <c r="I32" s="1168"/>
      <c r="J32" s="1168"/>
      <c r="K32" s="1168"/>
      <c r="L32" s="1168"/>
      <c r="M32" s="1168"/>
      <c r="N32" s="1168"/>
      <c r="O32" s="1168"/>
      <c r="P32" s="1168"/>
      <c r="Q32" s="1168"/>
      <c r="R32" s="1168"/>
      <c r="S32" s="1168"/>
      <c r="T32" s="1168"/>
      <c r="U32" s="1168"/>
      <c r="V32" s="1168"/>
      <c r="W32" s="1168"/>
    </row>
    <row r="33" spans="5:23" ht="36.9" customHeight="1">
      <c r="E33" s="1169" t="s">
        <v>739</v>
      </c>
      <c r="F33" s="1170"/>
      <c r="G33" s="1170"/>
      <c r="H33" s="1170"/>
      <c r="I33" s="1170"/>
      <c r="J33" s="1170"/>
      <c r="K33" s="1170"/>
      <c r="L33" s="1170"/>
      <c r="M33" s="1170"/>
      <c r="N33" s="1170"/>
      <c r="O33" s="1170"/>
      <c r="P33" s="1170"/>
      <c r="Q33" s="1170"/>
      <c r="R33" s="1170"/>
      <c r="S33" s="1170"/>
      <c r="T33" s="1170"/>
      <c r="U33" s="1170"/>
      <c r="V33" s="1170"/>
      <c r="W33" s="1170"/>
    </row>
    <row r="34" spans="5:23" ht="17.100000000000001" customHeight="1">
      <c r="E34" s="1169" t="s">
        <v>740</v>
      </c>
      <c r="F34" s="1170"/>
      <c r="G34" s="1170"/>
      <c r="H34" s="1170"/>
      <c r="I34" s="1170"/>
      <c r="J34" s="1170"/>
      <c r="K34" s="1170"/>
      <c r="L34" s="1170"/>
      <c r="M34" s="1170"/>
      <c r="N34" s="1170"/>
      <c r="O34" s="1170"/>
      <c r="P34" s="1170"/>
      <c r="Q34" s="1170"/>
      <c r="R34" s="1170"/>
      <c r="S34" s="1170"/>
      <c r="T34" s="1170"/>
      <c r="U34" s="1170"/>
      <c r="V34" s="1170"/>
      <c r="W34" s="1170"/>
    </row>
    <row r="35" spans="5:23" ht="27" customHeight="1">
      <c r="E35" s="1169" t="s">
        <v>741</v>
      </c>
      <c r="F35" s="1170"/>
      <c r="G35" s="1170"/>
      <c r="H35" s="1170"/>
      <c r="I35" s="1170"/>
      <c r="J35" s="1170"/>
      <c r="K35" s="1170"/>
      <c r="L35" s="1170"/>
      <c r="M35" s="1170"/>
      <c r="N35" s="1170"/>
      <c r="O35" s="1170"/>
      <c r="P35" s="1170"/>
      <c r="Q35" s="1170"/>
      <c r="R35" s="1170"/>
      <c r="S35" s="1170"/>
      <c r="T35" s="1170"/>
      <c r="U35" s="1170"/>
      <c r="V35" s="1170"/>
      <c r="W35" s="1170"/>
    </row>
    <row r="36" spans="5:23" ht="17.100000000000001" customHeight="1">
      <c r="E36" s="1169" t="s">
        <v>742</v>
      </c>
      <c r="F36" s="1170"/>
      <c r="G36" s="1170"/>
      <c r="H36" s="1170"/>
      <c r="I36" s="1170"/>
      <c r="J36" s="1170"/>
      <c r="K36" s="1170"/>
      <c r="L36" s="1170"/>
      <c r="M36" s="1170"/>
      <c r="N36" s="1170"/>
      <c r="O36" s="1170"/>
      <c r="P36" s="1170"/>
      <c r="Q36" s="1170"/>
      <c r="R36" s="1170"/>
      <c r="S36" s="1170"/>
      <c r="T36" s="1170"/>
      <c r="U36" s="1170"/>
      <c r="V36" s="1170"/>
      <c r="W36" s="117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8" t="s">
        <v>738</v>
      </c>
      <c r="F38" s="1168"/>
      <c r="G38" s="1168"/>
      <c r="H38" s="1168"/>
      <c r="I38" s="1168"/>
      <c r="J38" s="1168"/>
      <c r="K38" s="1168"/>
      <c r="L38" s="1168"/>
      <c r="M38" s="1168"/>
      <c r="N38" s="1168"/>
      <c r="O38" s="1168"/>
      <c r="P38" s="1168"/>
      <c r="Q38" s="1168"/>
      <c r="R38" s="1168"/>
      <c r="S38" s="1168"/>
      <c r="T38" s="1168"/>
      <c r="U38" s="1168"/>
      <c r="V38" s="1168"/>
      <c r="W38" s="1168"/>
    </row>
    <row r="39" spans="5:23" ht="17.100000000000001" customHeight="1">
      <c r="E39" s="1169" t="s">
        <v>743</v>
      </c>
      <c r="F39" s="1170"/>
      <c r="G39" s="1170"/>
      <c r="H39" s="1170"/>
      <c r="I39" s="1170"/>
      <c r="J39" s="1170"/>
      <c r="K39" s="1170"/>
      <c r="L39" s="1170"/>
      <c r="M39" s="1170"/>
      <c r="N39" s="1170"/>
      <c r="O39" s="1170"/>
      <c r="P39" s="1170"/>
      <c r="Q39" s="1170"/>
      <c r="R39" s="1170"/>
      <c r="S39" s="1170"/>
      <c r="T39" s="1170"/>
      <c r="U39" s="1170"/>
      <c r="V39" s="1170"/>
      <c r="W39" s="1170"/>
    </row>
    <row r="40" spans="5:23" ht="17.100000000000001" customHeight="1">
      <c r="E40" s="1169" t="s">
        <v>744</v>
      </c>
      <c r="F40" s="1170"/>
      <c r="G40" s="1170"/>
      <c r="H40" s="1170"/>
      <c r="I40" s="1170"/>
      <c r="J40" s="1170"/>
      <c r="K40" s="1170"/>
      <c r="L40" s="1170"/>
      <c r="M40" s="1170"/>
      <c r="N40" s="1170"/>
      <c r="O40" s="1170"/>
      <c r="P40" s="1170"/>
      <c r="Q40" s="1170"/>
      <c r="R40" s="1170"/>
      <c r="S40" s="1170"/>
      <c r="T40" s="1170"/>
      <c r="U40" s="1170"/>
      <c r="V40" s="1170"/>
      <c r="W40" s="1170"/>
    </row>
  </sheetData>
  <sheetProtection algorithmName="SHA-512" hashValue="PCV09qCiJOthzIA+jL2Afu1haaC6DOmRwr6jRPWRKwhHhJX3eNPBZqcVBMMlC0MF4k9PuW/dVAkdMAjLtTz9bg==" saltValue="Y0PRwJAwNcyPA13VxTuj2Q=="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4"/>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25" defaultRowHeight="11.4"/>
  <cols>
    <col min="1" max="16384" width="9.1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4"/>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4"/>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4"/>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625" defaultRowHeight="13.8"/>
  <cols>
    <col min="1" max="1" width="3.75" style="593" hidden="1" customWidth="1"/>
    <col min="2" max="4" width="3.75" style="587" hidden="1" customWidth="1"/>
    <col min="5" max="5" width="3.75" style="532" customWidth="1"/>
    <col min="6" max="6" width="9.75" style="525" customWidth="1"/>
    <col min="7" max="7" width="37.75" style="525" customWidth="1"/>
    <col min="8" max="8" width="66.875" style="525" customWidth="1"/>
    <col min="9" max="9" width="115.75" style="525" customWidth="1"/>
    <col min="10" max="11" width="10.625" style="587"/>
    <col min="12" max="12" width="11.125" style="587" customWidth="1"/>
    <col min="13" max="14" width="10.625" style="587"/>
    <col min="15" max="16384" width="10.625" style="525"/>
  </cols>
  <sheetData>
    <row r="1" spans="1:14" ht="3" customHeight="1">
      <c r="A1" s="593" t="s">
        <v>93</v>
      </c>
    </row>
    <row r="2" spans="1:14" ht="22.2">
      <c r="F2" s="1197" t="s">
        <v>491</v>
      </c>
      <c r="G2" s="1198"/>
      <c r="H2" s="1199"/>
      <c r="I2" s="642"/>
    </row>
    <row r="3" spans="1:14" ht="3" customHeight="1"/>
    <row r="4" spans="1:14" s="572" customFormat="1" ht="11.4">
      <c r="A4" s="592"/>
      <c r="B4" s="592"/>
      <c r="C4" s="592"/>
      <c r="D4" s="592"/>
      <c r="F4" s="1160" t="s">
        <v>454</v>
      </c>
      <c r="G4" s="1160"/>
      <c r="H4" s="1160"/>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600000000000001">
      <c r="A7" s="592"/>
      <c r="B7" s="592"/>
      <c r="C7" s="592"/>
      <c r="D7" s="592"/>
      <c r="F7" s="618">
        <v>1</v>
      </c>
      <c r="G7" s="634" t="s">
        <v>492</v>
      </c>
      <c r="H7" s="606" t="str">
        <f>IF(dateCh="","",dateCh)</f>
        <v>14.12.2021</v>
      </c>
      <c r="I7" s="583" t="s">
        <v>493</v>
      </c>
      <c r="J7" s="617"/>
      <c r="K7" s="592"/>
      <c r="L7" s="592"/>
      <c r="M7" s="592"/>
      <c r="N7" s="592"/>
    </row>
    <row r="8" spans="1:14" s="572" customFormat="1" ht="45.6">
      <c r="A8" s="1201">
        <v>1</v>
      </c>
      <c r="B8" s="592"/>
      <c r="C8" s="592"/>
      <c r="D8" s="592"/>
      <c r="F8" s="618" t="str">
        <f>"2." &amp;mergeValue(A8)</f>
        <v>2.1</v>
      </c>
      <c r="G8" s="634" t="s">
        <v>494</v>
      </c>
      <c r="H8" s="606"/>
      <c r="I8" s="583" t="s">
        <v>591</v>
      </c>
      <c r="J8" s="617"/>
      <c r="K8" s="592"/>
      <c r="L8" s="592"/>
      <c r="M8" s="592"/>
      <c r="N8" s="592"/>
    </row>
    <row r="9" spans="1:14" s="572" customFormat="1" ht="22.8">
      <c r="A9" s="1201"/>
      <c r="B9" s="592"/>
      <c r="C9" s="592"/>
      <c r="D9" s="592"/>
      <c r="F9" s="618" t="str">
        <f>"3." &amp;mergeValue(A9)</f>
        <v>3.1</v>
      </c>
      <c r="G9" s="634" t="s">
        <v>495</v>
      </c>
      <c r="H9" s="606"/>
      <c r="I9" s="583" t="s">
        <v>589</v>
      </c>
      <c r="J9" s="617"/>
      <c r="K9" s="592"/>
      <c r="L9" s="592"/>
      <c r="M9" s="592"/>
      <c r="N9" s="592"/>
    </row>
    <row r="10" spans="1:14" s="572" customFormat="1" ht="22.8">
      <c r="A10" s="1201"/>
      <c r="B10" s="592"/>
      <c r="C10" s="592"/>
      <c r="D10" s="592"/>
      <c r="F10" s="618" t="str">
        <f>"4."&amp;mergeValue(A10)</f>
        <v>4.1</v>
      </c>
      <c r="G10" s="634" t="s">
        <v>496</v>
      </c>
      <c r="H10" s="607" t="s">
        <v>458</v>
      </c>
      <c r="I10" s="583"/>
      <c r="J10" s="617"/>
      <c r="K10" s="592"/>
      <c r="L10" s="592"/>
      <c r="M10" s="592"/>
      <c r="N10" s="592"/>
    </row>
    <row r="11" spans="1:14" s="572" customFormat="1" ht="18.600000000000001">
      <c r="A11" s="1201"/>
      <c r="B11" s="1201">
        <v>1</v>
      </c>
      <c r="C11" s="625"/>
      <c r="D11" s="625"/>
      <c r="F11" s="618" t="str">
        <f>"4."&amp;mergeValue(A11) &amp;"."&amp;mergeValue(B11)</f>
        <v>4.1.1</v>
      </c>
      <c r="G11" s="613" t="s">
        <v>593</v>
      </c>
      <c r="H11" s="606" t="str">
        <f>IF(region_name="","",region_name)</f>
        <v>Ивановская область</v>
      </c>
      <c r="I11" s="583" t="s">
        <v>499</v>
      </c>
      <c r="J11" s="617"/>
      <c r="K11" s="592"/>
      <c r="L11" s="592"/>
      <c r="M11" s="592"/>
      <c r="N11" s="592"/>
    </row>
    <row r="12" spans="1:14" s="572" customFormat="1" ht="22.8">
      <c r="A12" s="1201"/>
      <c r="B12" s="1201"/>
      <c r="C12" s="1201">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1"/>
      <c r="B13" s="1201"/>
      <c r="C13" s="1201"/>
      <c r="D13" s="625">
        <v>1</v>
      </c>
      <c r="F13" s="618" t="str">
        <f>"4."&amp;mergeValue(A13) &amp;"."&amp;mergeValue(B13)&amp;"."&amp;mergeValue(C13)&amp;"."&amp;mergeValue(D13)</f>
        <v>4.1.1.1.1</v>
      </c>
      <c r="G13" s="635" t="s">
        <v>498</v>
      </c>
      <c r="H13" s="606"/>
      <c r="I13" s="1202" t="s">
        <v>592</v>
      </c>
      <c r="J13" s="617"/>
      <c r="K13" s="592"/>
      <c r="L13" s="592"/>
      <c r="M13" s="592"/>
      <c r="N13" s="592"/>
    </row>
    <row r="14" spans="1:14" s="572" customFormat="1" ht="18.600000000000001">
      <c r="A14" s="1201"/>
      <c r="B14" s="1201"/>
      <c r="C14" s="1201"/>
      <c r="D14" s="625"/>
      <c r="F14" s="621"/>
      <c r="G14" s="552" t="s">
        <v>4</v>
      </c>
      <c r="H14" s="626"/>
      <c r="I14" s="1202"/>
      <c r="J14" s="617"/>
      <c r="K14" s="592"/>
      <c r="L14" s="592"/>
      <c r="M14" s="592"/>
      <c r="N14" s="592"/>
    </row>
    <row r="15" spans="1:14" s="572" customFormat="1" ht="18.600000000000001">
      <c r="A15" s="1201"/>
      <c r="B15" s="1201"/>
      <c r="C15" s="625"/>
      <c r="D15" s="625"/>
      <c r="F15" s="636"/>
      <c r="G15" s="579" t="s">
        <v>403</v>
      </c>
      <c r="H15" s="637"/>
      <c r="I15" s="638"/>
      <c r="J15" s="617"/>
      <c r="K15" s="592"/>
      <c r="L15" s="592"/>
      <c r="M15" s="592"/>
      <c r="N15" s="592"/>
    </row>
    <row r="16" spans="1:14" s="572" customFormat="1" ht="18.600000000000001">
      <c r="A16" s="1201"/>
      <c r="B16" s="592"/>
      <c r="C16" s="592"/>
      <c r="D16" s="592"/>
      <c r="F16" s="621"/>
      <c r="G16" s="560" t="s">
        <v>506</v>
      </c>
      <c r="H16" s="622"/>
      <c r="I16" s="623"/>
      <c r="J16" s="617"/>
      <c r="K16" s="592"/>
      <c r="L16" s="592"/>
      <c r="M16" s="592"/>
      <c r="N16" s="592"/>
    </row>
    <row r="17" spans="1:14" s="572" customFormat="1" ht="18.600000000000001">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594</v>
      </c>
      <c r="H19" s="1196"/>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625" defaultRowHeight="13.8"/>
  <cols>
    <col min="1" max="6" width="10.625" style="587" hidden="1" customWidth="1"/>
    <col min="7" max="8" width="9.125" style="593" hidden="1" customWidth="1"/>
    <col min="9" max="9" width="3.75" style="533" customWidth="1"/>
    <col min="10" max="11" width="3.75" style="532" customWidth="1"/>
    <col min="12" max="12" width="12.75" style="525" customWidth="1"/>
    <col min="13" max="13" width="44.75" style="525" customWidth="1"/>
    <col min="14" max="14" width="1.75" style="525" hidden="1" customWidth="1"/>
    <col min="15" max="15" width="29.75" style="525" hidden="1" customWidth="1"/>
    <col min="16" max="17" width="23.75" style="525" hidden="1" customWidth="1"/>
    <col min="18" max="18" width="11.75" style="525" customWidth="1"/>
    <col min="19" max="19" width="3.75" style="525" customWidth="1"/>
    <col min="20" max="20" width="11.75" style="525" customWidth="1"/>
    <col min="21" max="21" width="8.625" style="525" hidden="1" customWidth="1"/>
    <col min="22" max="22" width="4.75" style="525" customWidth="1"/>
    <col min="23" max="23" width="115.75" style="525" customWidth="1"/>
    <col min="24" max="25" width="10.625" style="587"/>
    <col min="26" max="26" width="11.125" style="587" customWidth="1"/>
    <col min="27" max="28" width="10.625" style="587"/>
    <col min="29" max="16384" width="10.6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9" t="s">
        <v>632</v>
      </c>
      <c r="M5" s="1229"/>
      <c r="N5" s="1229"/>
      <c r="O5" s="1229"/>
      <c r="P5" s="1229"/>
      <c r="Q5" s="1229"/>
      <c r="R5" s="1229"/>
      <c r="S5" s="1229"/>
      <c r="T5" s="1229"/>
      <c r="U5" s="666"/>
    </row>
    <row r="6" spans="1:28" ht="3" customHeight="1">
      <c r="J6" s="531"/>
      <c r="K6" s="531"/>
      <c r="L6" s="526"/>
      <c r="M6" s="526"/>
      <c r="N6" s="526"/>
      <c r="O6" s="530"/>
      <c r="P6" s="530"/>
      <c r="Q6" s="530"/>
      <c r="R6" s="530"/>
      <c r="S6" s="530"/>
      <c r="T6" s="530"/>
      <c r="U6" s="530"/>
      <c r="V6" s="534"/>
    </row>
    <row r="7" spans="1:28" s="572" customFormat="1" ht="34.200000000000003">
      <c r="A7" s="592"/>
      <c r="B7" s="592"/>
      <c r="C7" s="592"/>
      <c r="D7" s="592"/>
      <c r="E7" s="592"/>
      <c r="F7" s="592"/>
      <c r="G7" s="592"/>
      <c r="H7" s="592"/>
      <c r="L7" s="501"/>
      <c r="M7" s="619" t="s">
        <v>502</v>
      </c>
      <c r="N7" s="668"/>
      <c r="O7" s="1206" t="str">
        <f>IF(NameOrPr_ch="",IF(NameOrPr="","",NameOrPr),NameOrPr_ch)</f>
        <v>Департамент энергетики и тарифов Ивановской области</v>
      </c>
      <c r="P7" s="1206"/>
      <c r="Q7" s="1206"/>
      <c r="R7" s="1206"/>
      <c r="S7" s="1206"/>
      <c r="T7" s="1206"/>
      <c r="U7" s="584"/>
      <c r="V7" s="584"/>
      <c r="W7" s="521"/>
      <c r="X7" s="592"/>
      <c r="Y7" s="592"/>
      <c r="Z7" s="592"/>
      <c r="AA7" s="592"/>
      <c r="AB7" s="592"/>
    </row>
    <row r="8" spans="1:28" s="572" customFormat="1" ht="18.600000000000001">
      <c r="A8" s="592"/>
      <c r="B8" s="592"/>
      <c r="C8" s="592"/>
      <c r="D8" s="592"/>
      <c r="E8" s="592"/>
      <c r="F8" s="592"/>
      <c r="G8" s="592"/>
      <c r="H8" s="592"/>
      <c r="L8" s="501"/>
      <c r="M8" s="619" t="s">
        <v>597</v>
      </c>
      <c r="N8" s="668"/>
      <c r="O8" s="1206" t="str">
        <f>IF(datePr_ch="",IF(datePr="","",datePr),datePr_ch)</f>
        <v>03.12.2021</v>
      </c>
      <c r="P8" s="1206"/>
      <c r="Q8" s="1206"/>
      <c r="R8" s="1206"/>
      <c r="S8" s="1206"/>
      <c r="T8" s="1206"/>
      <c r="U8" s="584"/>
      <c r="V8" s="584"/>
      <c r="W8" s="521"/>
      <c r="X8" s="592"/>
      <c r="Y8" s="592"/>
      <c r="Z8" s="592"/>
      <c r="AA8" s="592"/>
      <c r="AB8" s="592"/>
    </row>
    <row r="9" spans="1:28" s="572" customFormat="1" ht="18.600000000000001">
      <c r="A9" s="592"/>
      <c r="B9" s="592"/>
      <c r="C9" s="592"/>
      <c r="D9" s="592"/>
      <c r="E9" s="592"/>
      <c r="F9" s="592"/>
      <c r="G9" s="592"/>
      <c r="H9" s="592"/>
      <c r="L9" s="554"/>
      <c r="M9" s="619" t="s">
        <v>596</v>
      </c>
      <c r="N9" s="668"/>
      <c r="O9" s="1206" t="str">
        <f>IF(numberPr_ch="",IF(numberPr="","",numberPr),numberPr_ch)</f>
        <v>54-т/8</v>
      </c>
      <c r="P9" s="1206"/>
      <c r="Q9" s="1206"/>
      <c r="R9" s="1206"/>
      <c r="S9" s="1206"/>
      <c r="T9" s="1206"/>
      <c r="U9" s="584"/>
      <c r="V9" s="584"/>
      <c r="W9" s="521"/>
      <c r="X9" s="592"/>
      <c r="Y9" s="592"/>
      <c r="Z9" s="592"/>
      <c r="AA9" s="592"/>
      <c r="AB9" s="592"/>
    </row>
    <row r="10" spans="1:28" s="572" customFormat="1" ht="22.8">
      <c r="A10" s="592"/>
      <c r="B10" s="592"/>
      <c r="C10" s="592"/>
      <c r="D10" s="592"/>
      <c r="E10" s="592"/>
      <c r="F10" s="592"/>
      <c r="G10" s="592"/>
      <c r="H10" s="592"/>
      <c r="L10" s="554"/>
      <c r="M10" s="619" t="s">
        <v>501</v>
      </c>
      <c r="N10" s="668"/>
      <c r="O10" s="1206" t="str">
        <f>IF(IstPub_ch="",IF(IstPub="","",IstPub),IstPub_ch)</f>
        <v>На сайте Департамента энергетики и тарифов Ивановской области</v>
      </c>
      <c r="P10" s="1206"/>
      <c r="Q10" s="1206"/>
      <c r="R10" s="1206"/>
      <c r="S10" s="1206"/>
      <c r="T10" s="1206"/>
      <c r="U10" s="584"/>
      <c r="V10" s="584"/>
      <c r="W10" s="521"/>
      <c r="X10" s="592"/>
      <c r="Y10" s="592"/>
      <c r="Z10" s="592"/>
      <c r="AA10" s="592"/>
      <c r="AB10" s="592"/>
    </row>
    <row r="11" spans="1:28" s="572" customFormat="1" ht="11.4" hidden="1">
      <c r="A11" s="592"/>
      <c r="B11" s="592"/>
      <c r="C11" s="592"/>
      <c r="D11" s="592"/>
      <c r="E11" s="592"/>
      <c r="F11" s="592"/>
      <c r="G11" s="592"/>
      <c r="H11" s="592"/>
      <c r="L11" s="1230"/>
      <c r="M11" s="1230"/>
      <c r="N11" s="568"/>
      <c r="O11" s="584"/>
      <c r="P11" s="584"/>
      <c r="Q11" s="584"/>
      <c r="R11" s="584"/>
      <c r="S11" s="584"/>
      <c r="T11" s="584"/>
      <c r="U11" s="590" t="s">
        <v>373</v>
      </c>
      <c r="X11" s="592"/>
      <c r="Y11" s="592"/>
      <c r="Z11" s="592"/>
      <c r="AA11" s="592"/>
      <c r="AB11" s="592"/>
    </row>
    <row r="12" spans="1:28">
      <c r="J12" s="531"/>
      <c r="K12" s="531"/>
      <c r="L12" s="526"/>
      <c r="M12" s="526"/>
      <c r="N12" s="504"/>
      <c r="O12" s="1207"/>
      <c r="P12" s="1207"/>
      <c r="Q12" s="1207"/>
      <c r="R12" s="1207"/>
      <c r="S12" s="1207"/>
      <c r="T12" s="1207"/>
      <c r="U12" s="1207"/>
    </row>
    <row r="13" spans="1:28">
      <c r="J13" s="531"/>
      <c r="K13" s="531"/>
      <c r="L13" s="1160" t="s">
        <v>454</v>
      </c>
      <c r="M13" s="1160"/>
      <c r="N13" s="1160"/>
      <c r="O13" s="1160"/>
      <c r="P13" s="1160"/>
      <c r="Q13" s="1160"/>
      <c r="R13" s="1160"/>
      <c r="S13" s="1160"/>
      <c r="T13" s="1160"/>
      <c r="U13" s="1160"/>
      <c r="V13" s="1160"/>
      <c r="W13" s="1160" t="s">
        <v>455</v>
      </c>
    </row>
    <row r="14" spans="1:28" ht="14.25" customHeight="1">
      <c r="J14" s="531"/>
      <c r="K14" s="531"/>
      <c r="L14" s="1213" t="s">
        <v>92</v>
      </c>
      <c r="M14" s="1213" t="s">
        <v>640</v>
      </c>
      <c r="N14" s="663"/>
      <c r="O14" s="1214" t="s">
        <v>642</v>
      </c>
      <c r="P14" s="1215"/>
      <c r="Q14" s="1215"/>
      <c r="R14" s="1215"/>
      <c r="S14" s="1215"/>
      <c r="T14" s="1216"/>
      <c r="U14" s="1224" t="s">
        <v>341</v>
      </c>
      <c r="V14" s="1210" t="s">
        <v>275</v>
      </c>
      <c r="W14" s="1160"/>
    </row>
    <row r="15" spans="1:28" ht="14.25" customHeight="1">
      <c r="J15" s="531"/>
      <c r="K15" s="531"/>
      <c r="L15" s="1213"/>
      <c r="M15" s="1213"/>
      <c r="N15" s="664"/>
      <c r="O15" s="1219" t="s">
        <v>606</v>
      </c>
      <c r="P15" s="1217" t="s">
        <v>271</v>
      </c>
      <c r="Q15" s="1218"/>
      <c r="R15" s="1221" t="s">
        <v>655</v>
      </c>
      <c r="S15" s="1222"/>
      <c r="T15" s="1223"/>
      <c r="U15" s="1225"/>
      <c r="V15" s="1211"/>
      <c r="W15" s="1160"/>
    </row>
    <row r="16" spans="1:28" ht="33.75" customHeight="1">
      <c r="J16" s="531"/>
      <c r="K16" s="531"/>
      <c r="L16" s="1213"/>
      <c r="M16" s="1213"/>
      <c r="N16" s="665"/>
      <c r="O16" s="1220"/>
      <c r="P16" s="537" t="s">
        <v>607</v>
      </c>
      <c r="Q16" s="537" t="s">
        <v>6</v>
      </c>
      <c r="R16" s="538" t="s">
        <v>274</v>
      </c>
      <c r="S16" s="1208" t="s">
        <v>273</v>
      </c>
      <c r="T16" s="1209"/>
      <c r="U16" s="1226"/>
      <c r="V16" s="1212"/>
      <c r="W16" s="116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1">
        <f ca="1">OFFSET(S17,0,-1)+1</f>
        <v>7</v>
      </c>
      <c r="T17" s="1231"/>
      <c r="U17" s="650">
        <f ca="1">OFFSET(U17,0,-2)+1</f>
        <v>8</v>
      </c>
      <c r="V17" s="651">
        <f ca="1">OFFSET(V17,0,-1)</f>
        <v>8</v>
      </c>
      <c r="W17" s="650">
        <f ca="1">OFFSET(W17,0,-1)+1</f>
        <v>9</v>
      </c>
    </row>
    <row r="18" spans="1:28" ht="22.8">
      <c r="A18" s="1232">
        <v>1</v>
      </c>
      <c r="B18" s="849"/>
      <c r="C18" s="849"/>
      <c r="D18" s="849"/>
      <c r="E18" s="850"/>
      <c r="F18" s="851"/>
      <c r="G18" s="851"/>
      <c r="H18" s="851"/>
      <c r="I18" s="852"/>
      <c r="J18" s="847"/>
      <c r="K18" s="854"/>
      <c r="L18" s="595">
        <f>mergeValue(A18)</f>
        <v>1</v>
      </c>
      <c r="M18" s="643" t="s">
        <v>20</v>
      </c>
      <c r="N18" s="648"/>
      <c r="O18" s="1233"/>
      <c r="P18" s="1233"/>
      <c r="Q18" s="1233"/>
      <c r="R18" s="1233"/>
      <c r="S18" s="1233"/>
      <c r="T18" s="1233"/>
      <c r="U18" s="1233"/>
      <c r="V18" s="1233"/>
      <c r="W18" s="632" t="s">
        <v>476</v>
      </c>
      <c r="Y18" s="591"/>
      <c r="Z18" s="591" t="str">
        <f t="shared" ref="Z18:Z31" si="0">IF(M18="","",M18 )</f>
        <v>Наименование тарифа</v>
      </c>
      <c r="AA18" s="591"/>
      <c r="AB18" s="591"/>
    </row>
    <row r="19" spans="1:28" ht="34.200000000000003">
      <c r="A19" s="1232"/>
      <c r="B19" s="1232">
        <v>1</v>
      </c>
      <c r="C19" s="849"/>
      <c r="D19" s="849"/>
      <c r="E19" s="851"/>
      <c r="F19" s="851"/>
      <c r="G19" s="851"/>
      <c r="H19" s="851"/>
      <c r="I19" s="846"/>
      <c r="J19" s="845"/>
      <c r="K19" s="848"/>
      <c r="L19" s="595" t="str">
        <f>mergeValue(A19) &amp;"."&amp; mergeValue(B19)</f>
        <v>1.1</v>
      </c>
      <c r="M19" s="548" t="s">
        <v>16</v>
      </c>
      <c r="N19" s="648"/>
      <c r="O19" s="1233"/>
      <c r="P19" s="1233"/>
      <c r="Q19" s="1233"/>
      <c r="R19" s="1233"/>
      <c r="S19" s="1233"/>
      <c r="T19" s="1233"/>
      <c r="U19" s="1233"/>
      <c r="V19" s="1233"/>
      <c r="W19" s="632" t="s">
        <v>477</v>
      </c>
      <c r="Y19" s="591"/>
      <c r="Z19" s="591" t="str">
        <f t="shared" si="0"/>
        <v>Территория действия тарифа</v>
      </c>
      <c r="AA19" s="591"/>
      <c r="AB19" s="591"/>
    </row>
    <row r="20" spans="1:28" ht="22.8">
      <c r="A20" s="1232"/>
      <c r="B20" s="1232"/>
      <c r="C20" s="1232">
        <v>1</v>
      </c>
      <c r="D20" s="849"/>
      <c r="E20" s="851"/>
      <c r="F20" s="851"/>
      <c r="G20" s="851"/>
      <c r="H20" s="851"/>
      <c r="I20" s="853"/>
      <c r="J20" s="845"/>
      <c r="K20" s="848"/>
      <c r="L20" s="595" t="str">
        <f>mergeValue(A20) &amp;"."&amp; mergeValue(B20)&amp;"."&amp; mergeValue(C20)</f>
        <v>1.1.1</v>
      </c>
      <c r="M20" s="549" t="s">
        <v>7</v>
      </c>
      <c r="N20" s="648"/>
      <c r="O20" s="1233"/>
      <c r="P20" s="1233"/>
      <c r="Q20" s="1233"/>
      <c r="R20" s="1233"/>
      <c r="S20" s="1233"/>
      <c r="T20" s="1233"/>
      <c r="U20" s="1233"/>
      <c r="V20" s="1233"/>
      <c r="W20" s="632" t="s">
        <v>634</v>
      </c>
      <c r="Y20" s="591"/>
      <c r="Z20" s="591" t="str">
        <f t="shared" si="0"/>
        <v xml:space="preserve">Наименование системы теплоснабжения </v>
      </c>
      <c r="AA20" s="591"/>
      <c r="AB20" s="591"/>
    </row>
    <row r="21" spans="1:28" ht="22.8">
      <c r="A21" s="1232"/>
      <c r="B21" s="1232"/>
      <c r="C21" s="1232"/>
      <c r="D21" s="1232">
        <v>1</v>
      </c>
      <c r="E21" s="851"/>
      <c r="F21" s="851"/>
      <c r="G21" s="851"/>
      <c r="H21" s="851"/>
      <c r="I21" s="853"/>
      <c r="J21" s="845"/>
      <c r="K21" s="848"/>
      <c r="L21" s="595" t="str">
        <f>mergeValue(A21) &amp;"."&amp; mergeValue(B21)&amp;"."&amp; mergeValue(C21)&amp;"."&amp; mergeValue(D21)</f>
        <v>1.1.1.1</v>
      </c>
      <c r="M21" s="550" t="s">
        <v>22</v>
      </c>
      <c r="N21" s="648"/>
      <c r="O21" s="1233"/>
      <c r="P21" s="1233"/>
      <c r="Q21" s="1233"/>
      <c r="R21" s="1233"/>
      <c r="S21" s="1233"/>
      <c r="T21" s="1233"/>
      <c r="U21" s="1233"/>
      <c r="V21" s="1233"/>
      <c r="W21" s="632" t="s">
        <v>635</v>
      </c>
      <c r="Y21" s="591"/>
      <c r="Z21" s="591" t="str">
        <f t="shared" si="0"/>
        <v xml:space="preserve">Источник тепловой энергии  </v>
      </c>
      <c r="AA21" s="591"/>
      <c r="AB21" s="591"/>
    </row>
    <row r="22" spans="1:28" ht="114">
      <c r="A22" s="1232"/>
      <c r="B22" s="1232"/>
      <c r="C22" s="1232"/>
      <c r="D22" s="1232"/>
      <c r="E22" s="1232">
        <v>1</v>
      </c>
      <c r="F22" s="851"/>
      <c r="G22" s="851"/>
      <c r="H22" s="849">
        <v>1</v>
      </c>
      <c r="I22" s="1232">
        <v>1</v>
      </c>
      <c r="J22" s="851"/>
      <c r="K22" s="856"/>
      <c r="L22" s="595" t="str">
        <f>mergeValue(A22) &amp;"."&amp; mergeValue(B22)&amp;"."&amp; mergeValue(C22)&amp;"."&amp; mergeValue(D22)&amp;"."&amp; mergeValue(E22)</f>
        <v>1.1.1.1.1</v>
      </c>
      <c r="M22" s="556" t="s">
        <v>9</v>
      </c>
      <c r="N22" s="648"/>
      <c r="O22" s="1234"/>
      <c r="P22" s="1234"/>
      <c r="Q22" s="1234"/>
      <c r="R22" s="1234"/>
      <c r="S22" s="1234"/>
      <c r="T22" s="1234"/>
      <c r="U22" s="1234"/>
      <c r="V22" s="1234"/>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1.2">
      <c r="A23" s="1232"/>
      <c r="B23" s="1232"/>
      <c r="C23" s="1232"/>
      <c r="D23" s="1232"/>
      <c r="E23" s="1232"/>
      <c r="F23" s="1232">
        <v>1</v>
      </c>
      <c r="G23" s="849"/>
      <c r="H23" s="849"/>
      <c r="I23" s="1232"/>
      <c r="J23" s="1232">
        <v>1</v>
      </c>
      <c r="K23" s="857"/>
      <c r="L23" s="595" t="str">
        <f>mergeValue(A23) &amp;"."&amp; mergeValue(B23)&amp;"."&amp; mergeValue(C23)&amp;"."&amp; mergeValue(D23)&amp;"."&amp; mergeValue(E23)&amp;"."&amp; mergeValue(F23)</f>
        <v>1.1.1.1.1.1</v>
      </c>
      <c r="M23" s="557" t="s">
        <v>10</v>
      </c>
      <c r="N23" s="648"/>
      <c r="O23" s="1235"/>
      <c r="P23" s="1236"/>
      <c r="Q23" s="1236"/>
      <c r="R23" s="1236"/>
      <c r="S23" s="1236"/>
      <c r="T23" s="1236"/>
      <c r="U23" s="1236"/>
      <c r="V23" s="1237"/>
      <c r="W23" s="632" t="s">
        <v>637</v>
      </c>
      <c r="Y23" s="591"/>
      <c r="Z23" s="591" t="str">
        <f t="shared" si="0"/>
        <v>Группа потребителей</v>
      </c>
      <c r="AA23" s="591"/>
      <c r="AB23" s="591"/>
    </row>
    <row r="24" spans="1:28" ht="189" customHeight="1">
      <c r="A24" s="1232"/>
      <c r="B24" s="1232"/>
      <c r="C24" s="1232"/>
      <c r="D24" s="1232"/>
      <c r="E24" s="1232"/>
      <c r="F24" s="1232"/>
      <c r="G24" s="849">
        <v>1</v>
      </c>
      <c r="H24" s="849"/>
      <c r="I24" s="1232"/>
      <c r="J24" s="1232"/>
      <c r="K24" s="857">
        <v>1</v>
      </c>
      <c r="L24" s="595" t="str">
        <f>mergeValue(A24) &amp;"."&amp; mergeValue(B24)&amp;"."&amp; mergeValue(C24)&amp;"."&amp; mergeValue(D24)&amp;"."&amp; mergeValue(E24)&amp;"."&amp; mergeValue(F24)&amp;"."&amp; mergeValue(G24)</f>
        <v>1.1.1.1.1.1.1</v>
      </c>
      <c r="M24" s="1071"/>
      <c r="N24" s="648"/>
      <c r="O24" s="564"/>
      <c r="P24" s="564"/>
      <c r="Q24" s="1096"/>
      <c r="R24" s="1227"/>
      <c r="S24" s="1228" t="s">
        <v>84</v>
      </c>
      <c r="T24" s="1227"/>
      <c r="U24" s="1228" t="s">
        <v>85</v>
      </c>
      <c r="V24" s="564"/>
      <c r="W24" s="1203" t="s">
        <v>656</v>
      </c>
      <c r="X24" s="587" t="str">
        <f>strCheckDate(O25:V25)</f>
        <v/>
      </c>
      <c r="Y24" s="591"/>
      <c r="Z24" s="591" t="str">
        <f t="shared" si="0"/>
        <v/>
      </c>
      <c r="AA24" s="591"/>
      <c r="AB24" s="591"/>
    </row>
    <row r="25" spans="1:28" ht="11.25" hidden="1" customHeight="1">
      <c r="A25" s="1232"/>
      <c r="B25" s="1232"/>
      <c r="C25" s="1232"/>
      <c r="D25" s="1232"/>
      <c r="E25" s="1232"/>
      <c r="F25" s="1232"/>
      <c r="G25" s="849"/>
      <c r="H25" s="849"/>
      <c r="I25" s="1232"/>
      <c r="J25" s="1232"/>
      <c r="K25" s="857"/>
      <c r="L25" s="602"/>
      <c r="M25" s="648"/>
      <c r="N25" s="648"/>
      <c r="O25" s="564"/>
      <c r="P25" s="564"/>
      <c r="Q25" s="586" t="str">
        <f>R24 &amp; "-" &amp; T24</f>
        <v>-</v>
      </c>
      <c r="R25" s="1227"/>
      <c r="S25" s="1228"/>
      <c r="T25" s="1227"/>
      <c r="U25" s="1228"/>
      <c r="V25" s="564"/>
      <c r="W25" s="1204"/>
      <c r="Y25" s="591"/>
      <c r="Z25" s="591" t="str">
        <f t="shared" si="0"/>
        <v/>
      </c>
      <c r="AA25" s="591"/>
      <c r="AB25" s="591"/>
    </row>
    <row r="26" spans="1:28" ht="15" customHeight="1">
      <c r="A26" s="1232"/>
      <c r="B26" s="1232"/>
      <c r="C26" s="1232"/>
      <c r="D26" s="1232"/>
      <c r="E26" s="1232"/>
      <c r="F26" s="1232"/>
      <c r="G26" s="851"/>
      <c r="H26" s="849"/>
      <c r="I26" s="1232"/>
      <c r="J26" s="1232"/>
      <c r="K26" s="856"/>
      <c r="L26" s="540"/>
      <c r="M26" s="559" t="s">
        <v>25</v>
      </c>
      <c r="N26" s="566"/>
      <c r="O26" s="566"/>
      <c r="P26" s="566"/>
      <c r="Q26" s="566"/>
      <c r="R26" s="566"/>
      <c r="S26" s="566"/>
      <c r="T26" s="566"/>
      <c r="U26" s="566"/>
      <c r="V26" s="562"/>
      <c r="W26" s="1205"/>
      <c r="Y26" s="591"/>
      <c r="Z26" s="591" t="str">
        <f t="shared" si="0"/>
        <v>Добавить вид теплоносителя (параметры теплоносителя)</v>
      </c>
      <c r="AA26" s="591"/>
      <c r="AB26" s="591"/>
    </row>
    <row r="27" spans="1:28" ht="15" customHeight="1">
      <c r="A27" s="1232"/>
      <c r="B27" s="1232"/>
      <c r="C27" s="1232"/>
      <c r="D27" s="1232"/>
      <c r="E27" s="1232"/>
      <c r="F27" s="851"/>
      <c r="G27" s="851"/>
      <c r="H27" s="849"/>
      <c r="I27" s="123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2"/>
      <c r="B28" s="1232"/>
      <c r="C28" s="1232"/>
      <c r="D28" s="123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2"/>
      <c r="B29" s="1232"/>
      <c r="C29" s="123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2"/>
      <c r="B30" s="123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4">
      <c r="A33" s="525"/>
      <c r="B33" s="525"/>
      <c r="C33" s="525"/>
      <c r="D33" s="525"/>
      <c r="E33" s="525"/>
      <c r="F33" s="525"/>
      <c r="G33" s="525"/>
      <c r="H33" s="525"/>
      <c r="I33" s="525"/>
      <c r="J33" s="525"/>
      <c r="K33" s="525"/>
      <c r="X33" s="525"/>
      <c r="Y33" s="525"/>
      <c r="Z33" s="525"/>
      <c r="AA33" s="525"/>
      <c r="AB33" s="525"/>
    </row>
    <row r="34" spans="1:28" ht="89.25" customHeight="1">
      <c r="L34" s="1">
        <v>1</v>
      </c>
      <c r="M34" s="1196" t="s">
        <v>633</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4.2.1 | Т-ТЭ | потр</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enkontr2</cp:lastModifiedBy>
  <cp:lastPrinted>2013-08-29T08:11:20Z</cp:lastPrinted>
  <dcterms:created xsi:type="dcterms:W3CDTF">2004-05-21T07:18:45Z</dcterms:created>
  <dcterms:modified xsi:type="dcterms:W3CDTF">2022-01-12T12:04:45Z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